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c55629951ce058d/Desktop/נטשה/ייעוץ סביבתי/באר טוביה/תוכנית ניטור שפכי תעשיה/מכרז שירותי ניטור שפכי תעשיה/2025/"/>
    </mc:Choice>
  </mc:AlternateContent>
  <xr:revisionPtr revIDLastSave="0" documentId="8_{0B8488AC-84C7-405B-8B62-3AA784539B13}" xr6:coauthVersionLast="47" xr6:coauthVersionMax="47" xr10:uidLastSave="{00000000-0000-0000-0000-000000000000}"/>
  <bookViews>
    <workbookView xWindow="-93" yWindow="-93" windowWidth="18426" windowHeight="11746" xr2:uid="{025686FB-DA85-4365-AA22-41DF27070273}"/>
  </bookViews>
  <sheets>
    <sheet name="תכנית ניטור בסיסית" sheetId="1" r:id="rId1"/>
  </sheets>
  <externalReferences>
    <externalReference r:id="rId2"/>
  </externalReferences>
  <definedNames>
    <definedName name="_xlnm._FilterDatabase" localSheetId="0" hidden="1">'תכנית ניטור בסיסית'!$A$5:$H$5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7" i="1" l="1"/>
  <c r="D97" i="1"/>
  <c r="C97" i="1"/>
  <c r="F96" i="1"/>
  <c r="D96" i="1"/>
  <c r="C96" i="1"/>
  <c r="F95" i="1"/>
  <c r="D95" i="1"/>
  <c r="C95" i="1"/>
  <c r="F94" i="1"/>
  <c r="D94" i="1"/>
  <c r="C94" i="1"/>
  <c r="F93" i="1"/>
  <c r="D93" i="1"/>
  <c r="C93" i="1"/>
  <c r="F92" i="1"/>
  <c r="D92" i="1"/>
  <c r="C92" i="1"/>
  <c r="F91" i="1"/>
  <c r="D91" i="1"/>
  <c r="C91" i="1"/>
  <c r="F90" i="1"/>
  <c r="D90" i="1"/>
  <c r="C90" i="1"/>
  <c r="F89" i="1"/>
  <c r="D89" i="1"/>
  <c r="C89" i="1"/>
  <c r="F88" i="1"/>
  <c r="D88" i="1"/>
  <c r="C88" i="1"/>
  <c r="F87" i="1"/>
  <c r="D87" i="1"/>
  <c r="C87" i="1"/>
  <c r="F86" i="1"/>
  <c r="D86" i="1"/>
  <c r="C86" i="1"/>
  <c r="F85" i="1"/>
  <c r="D85" i="1"/>
  <c r="C85" i="1"/>
  <c r="F84" i="1"/>
  <c r="D84" i="1"/>
  <c r="C84" i="1"/>
  <c r="F83" i="1"/>
  <c r="D83" i="1"/>
  <c r="C83" i="1"/>
  <c r="F82" i="1"/>
  <c r="D82" i="1"/>
  <c r="C82" i="1"/>
  <c r="F79" i="1"/>
  <c r="D79" i="1"/>
  <c r="C79" i="1"/>
  <c r="F78" i="1"/>
  <c r="D78" i="1"/>
  <c r="C78" i="1"/>
  <c r="F77" i="1"/>
  <c r="D77" i="1"/>
  <c r="C77" i="1"/>
  <c r="F76" i="1"/>
  <c r="D76" i="1"/>
  <c r="C76" i="1"/>
  <c r="F75" i="1"/>
  <c r="D75" i="1"/>
  <c r="C75" i="1"/>
  <c r="F74" i="1"/>
  <c r="D74" i="1"/>
  <c r="C74" i="1"/>
  <c r="F73" i="1"/>
  <c r="D73" i="1"/>
  <c r="C73" i="1"/>
  <c r="F72" i="1"/>
  <c r="D72" i="1"/>
  <c r="C72" i="1"/>
  <c r="F71" i="1"/>
  <c r="D71" i="1"/>
  <c r="C71" i="1"/>
  <c r="F70" i="1"/>
  <c r="D70" i="1"/>
  <c r="C70" i="1"/>
  <c r="F69" i="1"/>
  <c r="D69" i="1"/>
  <c r="C69" i="1"/>
  <c r="F68" i="1"/>
  <c r="D68" i="1"/>
  <c r="C68" i="1"/>
  <c r="F67" i="1"/>
  <c r="D67" i="1"/>
  <c r="C67" i="1"/>
  <c r="F66" i="1"/>
  <c r="D66" i="1"/>
  <c r="C66" i="1"/>
  <c r="F65" i="1"/>
  <c r="D65" i="1"/>
  <c r="C65" i="1"/>
  <c r="F64" i="1"/>
  <c r="D64" i="1"/>
  <c r="C64" i="1"/>
  <c r="F63" i="1"/>
  <c r="D63" i="1"/>
  <c r="C63" i="1"/>
  <c r="F62" i="1"/>
  <c r="D62" i="1"/>
  <c r="C62" i="1"/>
  <c r="F61" i="1"/>
  <c r="D61" i="1"/>
  <c r="C61" i="1"/>
  <c r="F60" i="1"/>
  <c r="D60" i="1"/>
  <c r="C60" i="1"/>
  <c r="F59" i="1"/>
  <c r="D59" i="1"/>
  <c r="C59" i="1"/>
  <c r="F58" i="1"/>
  <c r="D58" i="1"/>
  <c r="C58" i="1"/>
  <c r="F57" i="1"/>
  <c r="D57" i="1"/>
  <c r="C57" i="1"/>
  <c r="F56" i="1"/>
  <c r="D56" i="1"/>
  <c r="C56" i="1"/>
  <c r="F55" i="1"/>
  <c r="D55" i="1"/>
  <c r="C55" i="1"/>
  <c r="F54" i="1"/>
  <c r="D54" i="1"/>
  <c r="C54" i="1"/>
  <c r="F53" i="1"/>
  <c r="D53" i="1"/>
  <c r="C53" i="1"/>
  <c r="F52" i="1"/>
  <c r="D52" i="1"/>
  <c r="C52" i="1"/>
  <c r="F51" i="1"/>
  <c r="D51" i="1"/>
  <c r="C51" i="1"/>
  <c r="F50" i="1"/>
  <c r="D50" i="1"/>
  <c r="C50" i="1"/>
  <c r="F49" i="1"/>
  <c r="D49" i="1"/>
  <c r="C49" i="1"/>
  <c r="F48" i="1"/>
  <c r="D48" i="1"/>
  <c r="C48" i="1"/>
  <c r="F47" i="1"/>
  <c r="D47" i="1"/>
  <c r="C47" i="1"/>
  <c r="F46" i="1"/>
  <c r="D46" i="1"/>
  <c r="C46" i="1"/>
  <c r="F45" i="1"/>
  <c r="D45" i="1"/>
  <c r="C45" i="1"/>
  <c r="F44" i="1"/>
  <c r="D44" i="1"/>
  <c r="C44" i="1"/>
  <c r="F43" i="1"/>
  <c r="D43" i="1"/>
  <c r="C43" i="1"/>
  <c r="F42" i="1"/>
  <c r="D42" i="1"/>
  <c r="C42" i="1"/>
  <c r="F41" i="1"/>
  <c r="D41" i="1"/>
  <c r="C41" i="1"/>
  <c r="F40" i="1"/>
  <c r="D40" i="1"/>
  <c r="C40" i="1"/>
  <c r="F39" i="1"/>
  <c r="D39" i="1"/>
  <c r="C39" i="1"/>
  <c r="F38" i="1"/>
  <c r="D38" i="1"/>
  <c r="C38" i="1"/>
  <c r="F37" i="1"/>
  <c r="D37" i="1"/>
  <c r="C37" i="1"/>
  <c r="F36" i="1"/>
  <c r="D36" i="1"/>
  <c r="C36" i="1"/>
  <c r="F35" i="1"/>
  <c r="D35" i="1"/>
  <c r="C35" i="1"/>
  <c r="F34" i="1"/>
  <c r="D34" i="1"/>
  <c r="C34" i="1"/>
  <c r="F33" i="1"/>
  <c r="D33" i="1"/>
  <c r="C33" i="1"/>
  <c r="F32" i="1"/>
  <c r="D32" i="1"/>
  <c r="C32" i="1"/>
  <c r="F31" i="1"/>
  <c r="D31" i="1"/>
  <c r="C31" i="1"/>
  <c r="F30" i="1"/>
  <c r="D30" i="1"/>
  <c r="C30" i="1"/>
  <c r="F29" i="1"/>
  <c r="D29" i="1"/>
  <c r="C29" i="1"/>
  <c r="F28" i="1"/>
  <c r="D28" i="1"/>
  <c r="C28" i="1"/>
  <c r="F27" i="1"/>
  <c r="D27" i="1"/>
  <c r="C27" i="1"/>
  <c r="F26" i="1"/>
  <c r="D26" i="1"/>
  <c r="C26" i="1"/>
  <c r="F25" i="1"/>
  <c r="D25" i="1"/>
  <c r="C25" i="1"/>
  <c r="F24" i="1"/>
  <c r="D24" i="1"/>
  <c r="C24" i="1"/>
  <c r="F23" i="1"/>
  <c r="D23" i="1"/>
  <c r="C23" i="1"/>
  <c r="F22" i="1"/>
  <c r="D22" i="1"/>
  <c r="C22" i="1"/>
  <c r="F21" i="1"/>
  <c r="D21" i="1"/>
  <c r="C21" i="1"/>
  <c r="F20" i="1"/>
  <c r="D20" i="1"/>
  <c r="C20" i="1"/>
  <c r="F19" i="1"/>
  <c r="D19" i="1"/>
  <c r="C19" i="1"/>
  <c r="F18" i="1"/>
  <c r="D18" i="1"/>
  <c r="C18" i="1"/>
  <c r="F17" i="1"/>
  <c r="D17" i="1"/>
  <c r="C17" i="1"/>
  <c r="F16" i="1"/>
  <c r="D16" i="1"/>
  <c r="C16" i="1"/>
  <c r="F15" i="1"/>
  <c r="D15" i="1"/>
  <c r="C15" i="1"/>
  <c r="F14" i="1"/>
  <c r="D14" i="1"/>
  <c r="C14" i="1"/>
  <c r="F13" i="1"/>
  <c r="D13" i="1"/>
  <c r="C13" i="1"/>
  <c r="F12" i="1"/>
  <c r="D12" i="1"/>
  <c r="C12" i="1"/>
  <c r="F11" i="1"/>
  <c r="D11" i="1"/>
  <c r="C11" i="1"/>
  <c r="F10" i="1"/>
  <c r="D10" i="1"/>
  <c r="C10" i="1"/>
  <c r="F9" i="1"/>
  <c r="D9" i="1"/>
  <c r="C9" i="1"/>
  <c r="F8" i="1"/>
  <c r="D8" i="1"/>
  <c r="C8" i="1"/>
  <c r="F7" i="1"/>
  <c r="D7" i="1"/>
  <c r="C7" i="1"/>
  <c r="F6" i="1"/>
  <c r="D6" i="1"/>
  <c r="C6" i="1"/>
</calcChain>
</file>

<file path=xl/sharedStrings.xml><?xml version="1.0" encoding="utf-8"?>
<sst xmlns="http://schemas.openxmlformats.org/spreadsheetml/2006/main" count="475" uniqueCount="138">
  <si>
    <t>תאריך הגשת התכנית:</t>
  </si>
  <si>
    <t>שם עורך התכנית:</t>
  </si>
  <si>
    <t>עגול איכות הסביבה</t>
  </si>
  <si>
    <t>תוכנית ניטור מועצה אזורית באר טוביה - 2025-2026</t>
  </si>
  <si>
    <t>עדכון אחרון</t>
  </si>
  <si>
    <t>שם בית העסק</t>
  </si>
  <si>
    <r>
      <t xml:space="preserve">מגזר תעשייתי
</t>
    </r>
    <r>
      <rPr>
        <sz val="11"/>
        <rFont val="Calibri"/>
        <family val="2"/>
        <scheme val="minor"/>
      </rPr>
      <t>(יש לבחור מתוך רשימה)</t>
    </r>
  </si>
  <si>
    <r>
      <t xml:space="preserve">מס' דיגומים מזערי בשנה ע"פ הכללים
</t>
    </r>
    <r>
      <rPr>
        <sz val="11"/>
        <rFont val="Calibri"/>
        <family val="2"/>
        <scheme val="minor"/>
      </rPr>
      <t>(מילוי אוטומטי ע"פ האמור הכללים)</t>
    </r>
  </si>
  <si>
    <r>
      <t xml:space="preserve">נקודת דיגום ע"פ הכללים
</t>
    </r>
    <r>
      <rPr>
        <sz val="11"/>
        <rFont val="Calibri"/>
        <family val="2"/>
        <scheme val="minor"/>
      </rPr>
      <t>(מילוי אוטומטי ע"פ האמור הכללים)</t>
    </r>
  </si>
  <si>
    <r>
      <t xml:space="preserve">נקודת דיגום מתוכננת </t>
    </r>
    <r>
      <rPr>
        <sz val="11"/>
        <rFont val="Calibri"/>
        <family val="2"/>
        <scheme val="minor"/>
      </rPr>
      <t>(יודגש ויוסבר בעמודת "הערות" במידה ושונה מהאמור בכללים)</t>
    </r>
  </si>
  <si>
    <r>
      <t xml:space="preserve">פרמטרים לבדיקה ע"פ הכללים
</t>
    </r>
    <r>
      <rPr>
        <sz val="11"/>
        <rFont val="Calibri"/>
        <family val="2"/>
        <scheme val="minor"/>
      </rPr>
      <t>(מילוי אוטומטי ע"פ האמור בכללים)</t>
    </r>
  </si>
  <si>
    <r>
      <t xml:space="preserve">פרמטרים מתוכננים לבדיקה
</t>
    </r>
    <r>
      <rPr>
        <sz val="11"/>
        <rFont val="Calibri"/>
        <family val="2"/>
        <scheme val="minor"/>
      </rPr>
      <t>(יודגש ויוסבר בעמודת "הערות" במידה ושונה מהאמור בכללים)</t>
    </r>
  </si>
  <si>
    <r>
      <t xml:space="preserve">סוג הדיגום </t>
    </r>
    <r>
      <rPr>
        <sz val="11"/>
        <rFont val="Calibri"/>
        <family val="2"/>
        <scheme val="minor"/>
      </rPr>
      <t>(חטף ו/או מורכב )</t>
    </r>
  </si>
  <si>
    <t>אחוזת פרידמן-עמותת יד אליעזר</t>
  </si>
  <si>
    <t>אולמות אירועים, מסעדות, קניונים</t>
  </si>
  <si>
    <t>זרם כללי</t>
  </si>
  <si>
    <r>
      <t xml:space="preserve">דיגום חטף, צריכת חמצן כימית (COD), כלל מוצקים מרחפים (TSS), הגבה (PH), שמנים ושומנים כללי, כלורידים, נתרן, </t>
    </r>
    <r>
      <rPr>
        <b/>
        <sz val="12"/>
        <color rgb="FFFF0000"/>
        <rFont val="David"/>
        <family val="2"/>
      </rPr>
      <t>BOD</t>
    </r>
  </si>
  <si>
    <t>חטף</t>
  </si>
  <si>
    <t>אולמי אדאו</t>
  </si>
  <si>
    <t>חצר המלכה</t>
  </si>
  <si>
    <t>ביכורים מזון ומאפה בע"מ (קייטרינג נוף עלית)</t>
  </si>
  <si>
    <t>זרם תעשייתי אחוד</t>
  </si>
  <si>
    <r>
      <t xml:space="preserve">דיגום חטף, צריכת חמצן כימית (COD), כלל מוצקים מרחפים (TSS), הגבה (PH), שמנים ושומנים כללי, כלורידים, נתרן, </t>
    </r>
    <r>
      <rPr>
        <b/>
        <sz val="12"/>
        <color rgb="FFFF0000"/>
        <rFont val="David"/>
        <family val="2"/>
      </rPr>
      <t>דטרגנטים רכים (אניוניים), BOD</t>
    </r>
  </si>
  <si>
    <t>טאו אירועים וכנסים</t>
  </si>
  <si>
    <t>טרוסא</t>
  </si>
  <si>
    <t>אולמי לארה</t>
  </si>
  <si>
    <t>א.צ. פסגות אירועים בעמ (הרמוניה בגן)</t>
  </si>
  <si>
    <t>הזרע ג'נטיקס</t>
  </si>
  <si>
    <t>מפעל תעשייתי – מזון</t>
  </si>
  <si>
    <r>
      <t xml:space="preserve">דיגום חטף, צריכת חמצן כימית (COD), כלל מוצקים מרחפים (TSS), חנקן קלדהל (TKN), הגבה (PH), שמנים ושומנים כללי, כלורידים, BOD, סריקת מתכות ב - ICP, </t>
    </r>
    <r>
      <rPr>
        <sz val="12"/>
        <color rgb="FFFF0000"/>
        <rFont val="David"/>
        <family val="2"/>
      </rPr>
      <t>מוליכות חשמלית</t>
    </r>
  </si>
  <si>
    <t>אחר - פרט</t>
  </si>
  <si>
    <t>אורות י.מ אנרגיה בע"מ</t>
  </si>
  <si>
    <t>מוסכים (מכונאות רכב) ותחנות רחיצה ללא מחזור מים</t>
  </si>
  <si>
    <r>
      <t xml:space="preserve">דיגום חטף, </t>
    </r>
    <r>
      <rPr>
        <b/>
        <sz val="12"/>
        <color rgb="FFFF0000"/>
        <rFont val="David"/>
        <family val="2"/>
      </rPr>
      <t>צריכת חמצן כימית (COD</t>
    </r>
    <r>
      <rPr>
        <sz val="12"/>
        <color rgb="FFFF0000"/>
        <rFont val="David"/>
        <family val="2"/>
      </rPr>
      <t>)</t>
    </r>
    <r>
      <rPr>
        <sz val="12"/>
        <color theme="1"/>
        <rFont val="David"/>
        <family val="2"/>
      </rPr>
      <t>, כלל מוצקים מרחפים (TSS), הגבה (PH), יחס VSS/TSS, VSS, סריקת מתכות ב - ICP, שמן מינרלי</t>
    </r>
  </si>
  <si>
    <t>סקופ מתכות(מטבח)</t>
  </si>
  <si>
    <r>
      <t xml:space="preserve">דיגום חטף, צריכת חמצן כימית (COD), כלל מוצקים מרחפים (TSS), הגבה (PH), שמנים ושומנים כללי, כלורידים, נתרן, </t>
    </r>
    <r>
      <rPr>
        <b/>
        <sz val="12"/>
        <color rgb="FFFF0000"/>
        <rFont val="David"/>
        <family val="2"/>
      </rPr>
      <t>דטרגנטים רכים (אניוניים)</t>
    </r>
    <r>
      <rPr>
        <sz val="12"/>
        <color theme="1"/>
        <rFont val="David"/>
        <family val="2"/>
      </rPr>
      <t xml:space="preserve">, </t>
    </r>
    <r>
      <rPr>
        <b/>
        <sz val="12"/>
        <color rgb="FFFF0000"/>
        <rFont val="David"/>
        <family val="2"/>
      </rPr>
      <t>BOD</t>
    </r>
  </si>
  <si>
    <t>בסיס חצור</t>
  </si>
  <si>
    <t>דיגום חטף, צריכת חמצן כימית (COD), כלל מוצקים מרחפים (TSS), הגבה (PH), שמנים ושומנים כללי, יחס VSS/TSS, VSS, כלורידים, BOD, סריקת מתכות ב - ICP, שמן מינרלי</t>
  </si>
  <si>
    <t>באלירום</t>
  </si>
  <si>
    <t>מפעלי מזון ומשקאות</t>
  </si>
  <si>
    <r>
      <t>דיגום חטף, צריכת חמצן כימית (COD), כלל מוצקים מרחפים (TSS), חנקן קלדהל (TKN), זרחן כ - P, הגבה (PH), שמנים ושומנים כללי,</t>
    </r>
    <r>
      <rPr>
        <sz val="12"/>
        <color rgb="FFFF0000"/>
        <rFont val="David"/>
        <family val="2"/>
      </rPr>
      <t xml:space="preserve"> יחס VSS/TSS, VSS</t>
    </r>
    <r>
      <rPr>
        <sz val="12"/>
        <color theme="1"/>
        <rFont val="David"/>
        <family val="2"/>
      </rPr>
      <t>, כלורידים, נתרן</t>
    </r>
    <r>
      <rPr>
        <sz val="12"/>
        <color rgb="FFFF0000"/>
        <rFont val="David"/>
        <family val="2"/>
      </rPr>
      <t>, BOD, שמן מינרלי</t>
    </r>
  </si>
  <si>
    <t>ביוטכנולוגיה כללית</t>
  </si>
  <si>
    <t>מפעלי כימיה (צריכת מים גדולה מ-5000 מ"ק/שנה)</t>
  </si>
  <si>
    <r>
      <t>דיגום מורכב לפי זמן, צריכת חמצן כימית (COD), כלל מוצקים מרחפים (TSS), חנקן קלדהל (TKN), זרחן כ - P, הגבה (PH), כלל פחממנים הלוגנים מומסים (DOX),</t>
    </r>
    <r>
      <rPr>
        <sz val="12"/>
        <color rgb="FFFF0000"/>
        <rFont val="David"/>
        <family val="2"/>
      </rPr>
      <t xml:space="preserve"> יחס VSS/TSS, VSS</t>
    </r>
    <r>
      <rPr>
        <sz val="12"/>
        <color theme="1"/>
        <rFont val="David"/>
        <family val="2"/>
      </rPr>
      <t>, כלורידים, BOD, סריקת מתכות ב - ICP, שמן מינרלי</t>
    </r>
  </si>
  <si>
    <t>מורכב</t>
  </si>
  <si>
    <t>מעבדות שרון</t>
  </si>
  <si>
    <r>
      <t>דיגום חטף, צריכת חמצן כימית (COD), כלל מוצקים מרחפים (TSS), חנקן קלדהל (TKN), זרחן כ - P, הגבה (PH), כלל פחממנים הלוגנים מומסים (DOX),</t>
    </r>
    <r>
      <rPr>
        <sz val="12"/>
        <color rgb="FFFF0000"/>
        <rFont val="David"/>
        <family val="2"/>
      </rPr>
      <t xml:space="preserve"> יחס VSS/TSS, VSS</t>
    </r>
    <r>
      <rPr>
        <sz val="12"/>
        <color theme="1"/>
        <rFont val="David"/>
        <family val="2"/>
      </rPr>
      <t>, כלורידים, BOD, סריקת מתכות ב - ICP, שמן מינרלי</t>
    </r>
  </si>
  <si>
    <t>עמגל כימיקלים</t>
  </si>
  <si>
    <r>
      <t>דיגום חטף צריכת חמצן כימית (COD), כלל מוצקים מרחפים (TSS), חנקן קלדהל (TKN), זרחן כ - P, הגבה (PH), כלל פחממנים הלוגנים מומסים (DOX),</t>
    </r>
    <r>
      <rPr>
        <sz val="12"/>
        <color rgb="FFFF0000"/>
        <rFont val="David"/>
        <family val="2"/>
      </rPr>
      <t xml:space="preserve"> יחס VSS/TSS, VSS</t>
    </r>
    <r>
      <rPr>
        <sz val="12"/>
        <color theme="1"/>
        <rFont val="David"/>
        <family val="2"/>
      </rPr>
      <t>, כלורידים, BOD, סריקת מתכות ב - ICP, שמן מינרלי</t>
    </r>
  </si>
  <si>
    <t>ניצני הדר ייצור ושיווק מזון בע"מ</t>
  </si>
  <si>
    <r>
      <t xml:space="preserve">דיגום חטף, צריכת חמצן כימית (COD), כלל מוצקים מרחפים (TSS), חנקן קלדהל (TKN), זרחן כ - P, הגבה (PH), שמנים ושומנים כללי, כלורידים, נתרן, </t>
    </r>
    <r>
      <rPr>
        <b/>
        <sz val="12"/>
        <color rgb="FFFF0000"/>
        <rFont val="David"/>
        <family val="2"/>
      </rPr>
      <t>BOD</t>
    </r>
  </si>
  <si>
    <t>בורטנשטיין</t>
  </si>
  <si>
    <t>השלושה שיווק למוסדות</t>
  </si>
  <si>
    <r>
      <t xml:space="preserve">דיגום מורכב לפי זמן, צריכת חמצן כימית (COD), כלל מוצקים מרחפים (TSS), חנקן קלדהל (TKN), זרחן כ - P, הגבה (PH), שמנים ושומנים כללי, כלורידים, נתרן, </t>
    </r>
    <r>
      <rPr>
        <b/>
        <sz val="12"/>
        <color rgb="FFFF0000"/>
        <rFont val="David"/>
        <family val="2"/>
      </rPr>
      <t>BOD</t>
    </r>
  </si>
  <si>
    <t>מעדני בנצי דיגה</t>
  </si>
  <si>
    <t>חוות הבאפלו</t>
  </si>
  <si>
    <t>מחלבת ניר שמואלי</t>
  </si>
  <si>
    <t>ג.ת בן בקר</t>
  </si>
  <si>
    <t>רזל משה חי/ מ.מעדני עופר</t>
  </si>
  <si>
    <t>הנחתום</t>
  </si>
  <si>
    <t>ולדמן ביח"ר לנקניק ומוצרי בשר</t>
  </si>
  <si>
    <t>מעדני הטלה והעגל</t>
  </si>
  <si>
    <t>איתנס' מאפים (עדרן לשעבר)</t>
  </si>
  <si>
    <t>מוצרי איכות אמריקאיים-בן אנד ג'ריס</t>
  </si>
  <si>
    <t>טנא נגה - תעשייתי בתוך מט"ש תימורים</t>
  </si>
  <si>
    <t>פאר הבשר והעוף</t>
  </si>
  <si>
    <t>הרמס דגים- סלמון</t>
  </si>
  <si>
    <t>הרמס דגים</t>
  </si>
  <si>
    <t>טנא נוגה -בת וך שטח המפעל</t>
  </si>
  <si>
    <t>דיגום מורכב לפי זמן, כלורידים, נתרן</t>
  </si>
  <si>
    <t>מצפא</t>
  </si>
  <si>
    <t>מפעלי ציפוי מתכות וטיפול פני שטח</t>
  </si>
  <si>
    <r>
      <t xml:space="preserve">דיגום חטף, כלל מוצקים מרחפים (TSS), חנקן קלדהל (TKN), זרחן כ - P, הגבה (PH), כלל פחממנים הלוגנים מומסים (DOX), יחס VSS/TSS, VSS, סולפיד מומס, סולפאטים, כלורידים, סריקת מתכות ב - ICP, שמן מינרלי, </t>
    </r>
    <r>
      <rPr>
        <b/>
        <strike/>
        <sz val="12"/>
        <color rgb="FFFF0000"/>
        <rFont val="David"/>
        <family val="2"/>
      </rPr>
      <t>ציאנידים</t>
    </r>
  </si>
  <si>
    <t>משחטות, בתי מטבחיים, בתי נחירה, עיבוד דגים</t>
  </si>
  <si>
    <t>מעוף מעין יסכה שוחה 7א'</t>
  </si>
  <si>
    <t>דיגום חטף, צריכת חמצן כימית (COD), כלל מוצקים מרחפים (TSS), חנקן קלדהל (TKN), זרחן כ - P, הגבה (PH), שמנים ושומנים כללי, סולפיד מומס, כלורידים, נתרן, BOD, מוליכות חשמלית</t>
  </si>
  <si>
    <t>נון אסתטיקס בע"מ
[פ.ל. קוסמטיקה בעבר]</t>
  </si>
  <si>
    <t>קוסמטיקה ותמרוקים (צריכת מים קטנה מ- 1,000 מ"ק/שנה)</t>
  </si>
  <si>
    <r>
      <t xml:space="preserve">דיגום חטף, צריכת חמצן כימית (COD), כלל מוצקים מרחפים (TSS), חנקן קלדהל (TKN), זרחן כ - P, הגבה (PH), כלל פחממנים הלוגנים מומסים (DOX), יחס VSS/TSS, VSS, כלורידים, </t>
    </r>
    <r>
      <rPr>
        <b/>
        <sz val="12"/>
        <color rgb="FFFF0000"/>
        <rFont val="David"/>
        <family val="2"/>
      </rPr>
      <t>דטרגנטים רכים (אניוניים)</t>
    </r>
    <r>
      <rPr>
        <sz val="12"/>
        <color theme="1"/>
        <rFont val="David"/>
        <family val="2"/>
      </rPr>
      <t xml:space="preserve">, BOD, </t>
    </r>
    <r>
      <rPr>
        <b/>
        <sz val="12"/>
        <color rgb="FFFF0000"/>
        <rFont val="David"/>
        <family val="2"/>
      </rPr>
      <t>סריקת מתכות ב - ICP</t>
    </r>
    <r>
      <rPr>
        <sz val="12"/>
        <color theme="1"/>
        <rFont val="David"/>
        <family val="2"/>
      </rPr>
      <t>, שמן מינרלי</t>
    </r>
  </si>
  <si>
    <t>רפת אורן קמה</t>
  </si>
  <si>
    <t>רפת, חזיריה או לול</t>
  </si>
  <si>
    <t>דיגום חטף, צריכת חמצן כימית (COD), כלל מוצקים מרחפים (TSS), חנקן קלדהל (TKN), זרחן כ - P, כלורידים, נתרן</t>
  </si>
  <si>
    <t>רפת אריה ריינהולד</t>
  </si>
  <si>
    <t>רפת דני ריינהולד</t>
  </si>
  <si>
    <t>רפת שותפות כהן רוזנברג</t>
  </si>
  <si>
    <t>רפת טנא</t>
  </si>
  <si>
    <t>רפת אריה נוי</t>
  </si>
  <si>
    <t>רפת שותפות ארגד</t>
  </si>
  <si>
    <t>רפת אהוד יופה</t>
  </si>
  <si>
    <t>רפת שיף</t>
  </si>
  <si>
    <t>רפת יונתן פרנק</t>
  </si>
  <si>
    <t>רפת אחיטוב וגיא גולן</t>
  </si>
  <si>
    <t>רפת אביאלי יניב</t>
  </si>
  <si>
    <t>צור חקלאות</t>
  </si>
  <si>
    <t>רפת חלב בשש</t>
  </si>
  <si>
    <t>רפת בן יהושוע</t>
  </si>
  <si>
    <t>רפת שותפות אבידן</t>
  </si>
  <si>
    <t>רפת שותפות הרגיא ושומרוני</t>
  </si>
  <si>
    <t>רפת כהנשטם</t>
  </si>
  <si>
    <t>רפת שותפות לוין</t>
  </si>
  <si>
    <t>רפת רענן כץ</t>
  </si>
  <si>
    <t>רפת עדי לוי</t>
  </si>
  <si>
    <t>רפת או.תו.תו. חלב</t>
  </si>
  <si>
    <t>רפת קנטור</t>
  </si>
  <si>
    <t>רפת חותם</t>
  </si>
  <si>
    <t>כנות ע.ר. - כפר הנוער כנות</t>
  </si>
  <si>
    <t>רפת ש.צ יעקבי</t>
  </si>
  <si>
    <t>רפת שותפות הדס</t>
  </si>
  <si>
    <t>דיגום מורכב לפי זמן, צריכת חמצן כימית (COD), כלל מוצקים מרחפים (TSS), חנקן קלדהל (TKN), זרחן כ - P, כלורידים, נתרן</t>
  </si>
  <si>
    <t>רפת גורפינקל</t>
  </si>
  <si>
    <t>רפת הורוביץ</t>
  </si>
  <si>
    <t>רפת שותפות פרידלר</t>
  </si>
  <si>
    <t>רפת שותפות פרידמן</t>
  </si>
  <si>
    <t>רפת מונטה</t>
  </si>
  <si>
    <t>רפת יעקבי הניה</t>
  </si>
  <si>
    <t>רפת ניסים ריטן</t>
  </si>
  <si>
    <t>רפת שמעה מעודי</t>
  </si>
  <si>
    <t>רפת איתן אבידוב</t>
  </si>
  <si>
    <t>רפת ברסקי שותפות חלב</t>
  </si>
  <si>
    <t>רפת דן סטרשנוב</t>
  </si>
  <si>
    <t>זרם תעשייתי לאחר מתקן טיפול</t>
  </si>
  <si>
    <t>רפת איתי גיל</t>
  </si>
  <si>
    <t>רפת יגאל כהן</t>
  </si>
  <si>
    <t>רפת סיישל (שלמה דרוויש)</t>
  </si>
  <si>
    <t>רפת שמחוני יוסף</t>
  </si>
  <si>
    <t>רפת דב שטיינבוים</t>
  </si>
  <si>
    <t>רפת ניר</t>
  </si>
  <si>
    <t>רפת שיא (אבי דרויש)</t>
  </si>
  <si>
    <t>רפת אליעזר שטיינברג</t>
  </si>
  <si>
    <t>רפת עמוס טהר</t>
  </si>
  <si>
    <t>רפת יוסף בוקובזה</t>
  </si>
  <si>
    <t>רפת אלי גלילי</t>
  </si>
  <si>
    <t>רפת עקיבא גלילי</t>
  </si>
  <si>
    <t>רפת אלי ג'ורנו</t>
  </si>
  <si>
    <t>רפת אברהם מסוארי</t>
  </si>
  <si>
    <t>רפת יונתן מסוארי</t>
  </si>
  <si>
    <t>רפת משה עוגן</t>
  </si>
  <si>
    <t>רפת אברמוביץ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</si>
</sst>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David"/>
      <family val="2"/>
    </font>
    <font>
      <sz val="12"/>
      <color theme="1"/>
      <name val="David"/>
      <family val="2"/>
    </font>
    <font>
      <b/>
      <sz val="12"/>
      <color rgb="FFFF0000"/>
      <name val="David"/>
      <family val="2"/>
    </font>
    <font>
      <sz val="12"/>
      <color rgb="FFFF0000"/>
      <name val="David"/>
      <family val="2"/>
    </font>
    <font>
      <b/>
      <strike/>
      <sz val="12"/>
      <color rgb="FFFF0000"/>
      <name val="David"/>
      <family val="2"/>
    </font>
    <font>
      <sz val="10"/>
      <color theme="1"/>
      <name val="David"/>
      <family val="2"/>
    </font>
    <font>
      <b/>
      <sz val="20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" fillId="0" borderId="0" xfId="0" applyFont="1" applyAlignment="1">
      <alignment wrapText="1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 applyProtection="1">
      <alignment horizontal="right" vertical="center" wrapText="1"/>
      <protection locked="0"/>
    </xf>
    <xf numFmtId="0" fontId="4" fillId="0" borderId="3" xfId="0" applyFont="1" applyBorder="1" applyAlignment="1" applyProtection="1">
      <alignment horizontal="center" vertical="center" wrapText="1" readingOrder="2"/>
      <protection locked="0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 readingOrder="2"/>
    </xf>
    <xf numFmtId="0" fontId="4" fillId="0" borderId="3" xfId="0" applyFont="1" applyBorder="1" applyAlignment="1">
      <alignment horizontal="right" vertical="center" wrapText="1" readingOrder="2"/>
    </xf>
    <xf numFmtId="0" fontId="4" fillId="0" borderId="4" xfId="0" applyFont="1" applyBorder="1" applyAlignment="1" applyProtection="1">
      <alignment horizontal="center" vertical="center" wrapText="1" readingOrder="2"/>
      <protection locked="0"/>
    </xf>
    <xf numFmtId="0" fontId="6" fillId="0" borderId="3" xfId="0" applyFont="1" applyBorder="1" applyAlignment="1" applyProtection="1">
      <alignment horizontal="center" vertical="center" wrapText="1" readingOrder="2"/>
      <protection locked="0"/>
    </xf>
    <xf numFmtId="0" fontId="7" fillId="0" borderId="3" xfId="0" applyFont="1" applyBorder="1" applyAlignment="1">
      <alignment horizontal="center" vertical="center" wrapText="1" readingOrder="2"/>
    </xf>
    <xf numFmtId="0" fontId="7" fillId="0" borderId="3" xfId="0" applyFont="1" applyBorder="1" applyAlignment="1" applyProtection="1">
      <alignment horizontal="center" vertical="center" wrapText="1" readingOrder="2"/>
      <protection locked="0"/>
    </xf>
    <xf numFmtId="0" fontId="4" fillId="0" borderId="4" xfId="0" applyFont="1" applyBorder="1" applyAlignment="1">
      <alignment horizontal="center" vertical="center" wrapText="1" readingOrder="2"/>
    </xf>
    <xf numFmtId="0" fontId="4" fillId="0" borderId="4" xfId="0" applyFont="1" applyBorder="1" applyAlignment="1">
      <alignment horizontal="right" vertical="center" wrapText="1" readingOrder="2"/>
    </xf>
    <xf numFmtId="0" fontId="4" fillId="0" borderId="3" xfId="0" applyFont="1" applyBorder="1" applyAlignment="1" applyProtection="1">
      <alignment horizontal="right" vertical="center" wrapText="1" readingOrder="2"/>
      <protection locked="0"/>
    </xf>
    <xf numFmtId="0" fontId="9" fillId="0" borderId="3" xfId="0" applyFont="1" applyBorder="1" applyAlignment="1">
      <alignment vertical="center" wrapText="1"/>
    </xf>
    <xf numFmtId="0" fontId="4" fillId="0" borderId="5" xfId="0" applyFont="1" applyBorder="1" applyAlignment="1" applyProtection="1">
      <alignment horizontal="center" vertical="center" wrapText="1" readingOrder="2"/>
      <protection locked="0"/>
    </xf>
    <xf numFmtId="0" fontId="10" fillId="3" borderId="0" xfId="0" applyFont="1" applyFill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14" fontId="1" fillId="4" borderId="2" xfId="0" applyNumberFormat="1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numFmt numFmtId="0" formatCode="General"/>
      <alignment horizontal="right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numFmt numFmtId="0" formatCode="General"/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numFmt numFmtId="0" formatCode="General"/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right style="medium">
          <color indexed="64"/>
        </right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c55629951ce058d/Desktop/&#1504;&#1496;&#1513;&#1492;/&#1497;&#1497;&#1506;&#1493;&#1509;%20&#1505;&#1489;&#1497;&#1489;&#1514;&#1497;/&#1489;&#1488;&#1512;%20&#1496;&#1493;&#1489;&#1497;&#1492;/&#1514;&#1493;&#1499;&#1504;&#1497;&#1514;%20&#1504;&#1497;&#1496;&#1493;&#1512;%20&#1513;&#1508;&#1499;&#1497;%20&#1514;&#1506;&#1513;&#1497;&#1492;/&#1514;&#1493;&#1499;&#1504;&#1497;&#1514;%20&#1504;&#1497;&#1496;&#1493;&#1512;%202025-26/&#1514;&#1493;&#1499;&#1504;&#1497;&#1514;%20&#1504;&#1497;&#1496;&#1493;&#1512;%20&#1489;&#1505;&#1497;&#1505;&#1497;&#1514;%20-%20&#1502;&#1493;&#1506;&#1510;&#1492;%20&#1488;&#1494;&#1493;&#1512;&#1497;&#1514;%20&#1489;&#1488;&#1512;%20&#1496;&#1493;&#1489;&#1497;&#1492;%202025-2026.xlsx" TargetMode="External"/><Relationship Id="rId1" Type="http://schemas.openxmlformats.org/officeDocument/2006/relationships/externalLinkPath" Target="/fc55629951ce058d/Desktop/&#1504;&#1496;&#1513;&#1492;/&#1497;&#1497;&#1506;&#1493;&#1509;%20&#1505;&#1489;&#1497;&#1489;&#1514;&#1497;/&#1489;&#1488;&#1512;%20&#1496;&#1493;&#1489;&#1497;&#1492;/&#1514;&#1493;&#1499;&#1504;&#1497;&#1514;%20&#1504;&#1497;&#1496;&#1493;&#1512;%20&#1513;&#1508;&#1499;&#1497;%20&#1514;&#1506;&#1513;&#1497;&#1492;/&#1514;&#1493;&#1499;&#1504;&#1497;&#1514;%20&#1504;&#1497;&#1496;&#1493;&#1512;%202025-26/&#1514;&#1493;&#1499;&#1504;&#1497;&#1514;%20&#1504;&#1497;&#1496;&#1493;&#1512;%20&#1489;&#1505;&#1497;&#1505;&#1497;&#1514;%20-%20&#1502;&#1493;&#1506;&#1510;&#1492;%20&#1488;&#1494;&#1493;&#1512;&#1497;&#1514;%20&#1489;&#1488;&#1512;%20&#1496;&#1493;&#1489;&#1497;&#1492;%202025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תכנית ניטור בסיסית"/>
      <sheetName val="תוספת שלישית בכללים"/>
      <sheetName val="הסבר לטופס"/>
    </sheetNames>
    <sheetDataSet>
      <sheetData sheetId="0"/>
      <sheetData sheetId="1">
        <row r="2">
          <cell r="A2" t="str">
            <v>מוסכים (מכונאות רכב) ותחנות רחיצה ללא מחזור מים</v>
          </cell>
          <cell r="B2">
            <v>4</v>
          </cell>
          <cell r="C2" t="str">
            <v>זרם כללי</v>
          </cell>
          <cell r="D2" t="str">
            <v>pH, שמן מינרלי, סריקת מתכות כבדות, TSS, VSS, לתחנות רחיצה בלבד - דטרגנטים</v>
          </cell>
        </row>
        <row r="3">
          <cell r="A3" t="str">
            <v>אולמות אירועים, מסעדות, קניונים</v>
          </cell>
          <cell r="B3">
            <v>4</v>
          </cell>
          <cell r="C3" t="str">
            <v>זרם כללי</v>
          </cell>
          <cell r="D3" t="str">
            <v>שמנים ושומנים,pH, COD, TSS, כלורידים, נתרן</v>
          </cell>
        </row>
        <row r="4">
          <cell r="A4" t="str">
            <v>מפעלי מזון ומשקאות</v>
          </cell>
          <cell r="B4">
            <v>4</v>
          </cell>
          <cell r="C4" t="str">
            <v>זרם תעשייתי אחוד</v>
          </cell>
          <cell r="D4" t="str">
            <v>שמנים ושומנים, TSS, pH, COD, כלורידים, נתרן, חנקן קיילדל (TKN), זרחן כללי, סולפיד מומס (ביקבים)</v>
          </cell>
        </row>
        <row r="5">
          <cell r="A5" t="str">
            <v>מפעל תעשייתי – מזון</v>
          </cell>
          <cell r="B5">
            <v>4</v>
          </cell>
          <cell r="C5" t="str">
            <v>זרם תעשייתי אחוד</v>
          </cell>
          <cell r="D5" t="str">
            <v>שמנים ושומנים, VSS, TSS, pH, COD, BOD5, כלורידים, נתרן, חנקן קיילדל (TKN), זרחן כללי, סריקת מתכות כבדות</v>
          </cell>
        </row>
        <row r="6">
          <cell r="A6" t="str">
            <v>משחטות, בתי מטבחיים, בתי נחירה, עיבוד דגים</v>
          </cell>
          <cell r="B6">
            <v>4</v>
          </cell>
          <cell r="C6" t="str">
            <v>זרם תעשייתי אחוד</v>
          </cell>
          <cell r="D6" t="str">
            <v>שמנים ושומנים, TSS, pH, COD, חנקן קיילדל (TKN), זרחן כללי, כלורידים, נתרן, סולפיד מומס, מוליכות חשמלית, BOD</v>
          </cell>
        </row>
        <row r="7">
          <cell r="A7" t="str">
            <v>טקסטיל כולל הלבנה ו/או צביעה</v>
          </cell>
          <cell r="B7">
            <v>4</v>
          </cell>
          <cell r="C7" t="str">
            <v>זרם כללי</v>
          </cell>
          <cell r="D7" t="str">
            <v>כלורידים, כלל פחמימנים הלוגנים מומסים (DOX), סריקת מתכות כבדות, BOD, COD, סולפאט, סולפיד מומס, pH, דטרגנטים,TSS , VSS</v>
          </cell>
        </row>
        <row r="8">
          <cell r="A8" t="str">
            <v>טקסטיל ללא הלבנה/צביעה</v>
          </cell>
          <cell r="B8">
            <v>4</v>
          </cell>
          <cell r="C8" t="str">
            <v>זרם כללי</v>
          </cell>
          <cell r="D8" t="str">
            <v>COD, סריקת מתכות כבדות, pH, TSS, VSS, כלורידים, דטרגנטים</v>
          </cell>
        </row>
        <row r="9">
          <cell r="A9" t="str">
            <v>מפעלי ציפוי מתכות וטיפול פני שטח</v>
          </cell>
          <cell r="B9">
            <v>6</v>
          </cell>
          <cell r="C9" t="str">
            <v>זרם תעשייתי אחוד</v>
          </cell>
          <cell r="D9" t="str">
            <v>סריקת מתכות כבדות,TSS, VSS, שמן מינרלי (במידה וקיים עיבוד שבבי), pH, כלורידים, סולפאט, סולפיד מומס, כלל פחמימנים הלוגנים מומסים (DOX), ציאנידים, COD</v>
          </cell>
        </row>
        <row r="10">
          <cell r="A10" t="str">
            <v>מפעל ביטחוני המייצר, מעבד או משתמש בחומר נפץ</v>
          </cell>
          <cell r="B10">
            <v>4</v>
          </cell>
          <cell r="C10" t="str">
            <v>זרם תעשייתי אחוד</v>
          </cell>
          <cell r="D10" t="str">
            <v>נוכחות חומרי נפץ, pH, שמן מינרלי ,COD, TSS, VSS, סריקת מתכות כבדות, כלל פחמימנים הלוגנים מומסים (DOX), כלורידים, ציאנידים</v>
          </cell>
        </row>
        <row r="11">
          <cell r="A11" t="str">
            <v>מכבסות עם ניקוי יבש</v>
          </cell>
          <cell r="B11">
            <v>4</v>
          </cell>
          <cell r="C11" t="str">
            <v>זרם כללי</v>
          </cell>
          <cell r="D11" t="str">
            <v>כלורידים, נתרן, בורון, COD, סולפיד מומס, pH, דטרגנטים אניונים, TSS ,VSS</v>
          </cell>
        </row>
        <row r="12">
          <cell r="A12" t="str">
            <v>מכבסות ללא ניקוי יבש</v>
          </cell>
          <cell r="B12">
            <v>4</v>
          </cell>
          <cell r="C12" t="str">
            <v>זרם כללי</v>
          </cell>
          <cell r="D12" t="str">
            <v>כלורידים, נתרן, בורון, COD, סולפיד מומס, pH, דטרגנטים אניונים, TSS</v>
          </cell>
        </row>
        <row r="13">
          <cell r="A13" t="str">
            <v>תחנות תדלוק</v>
          </cell>
          <cell r="B13">
            <v>4</v>
          </cell>
          <cell r="C13" t="str">
            <v>זרם כללי</v>
          </cell>
          <cell r="D13" t="str">
            <v xml:space="preserve">שמן מינרלי , pH, COD </v>
          </cell>
        </row>
        <row r="14">
          <cell r="A14" t="str">
            <v>רפת, חזיריה או לול</v>
          </cell>
          <cell r="B14">
            <v>4</v>
          </cell>
          <cell r="C14" t="str">
            <v>זרם תעשייתי  לאחר מתקן טיפול [בהתאם לצו השעה לרפתות]</v>
          </cell>
          <cell r="D14" t="str">
            <v>COD, כלורידים, נתרן, pH, חנקן קיילדל (TKN),  זרחן כללי, TSS, בורון [ללא בדיקת בורון ו- pH[</v>
          </cell>
        </row>
        <row r="15">
          <cell r="A15" t="str">
            <v>מפעלי עיבוד עורות/בורסקאות</v>
          </cell>
          <cell r="B15">
            <v>4</v>
          </cell>
          <cell r="C15" t="str">
            <v>זרם תעשייתי אחוד</v>
          </cell>
          <cell r="D15" t="str">
            <v>סריקת מתכות כבדות, סולפיד מומס, סולפאט, כלורידים,COD, TSS, VSS, pH</v>
          </cell>
        </row>
        <row r="16">
          <cell r="A16" t="str">
            <v>תחנות מעבר (אשפה)</v>
          </cell>
          <cell r="B16">
            <v>4</v>
          </cell>
          <cell r="C16" t="str">
            <v>זרם כללי</v>
          </cell>
          <cell r="D16" t="str">
            <v>שמן מינרלי, שמנים ושומנים, סריקת מתכות כבדות, COD ,BOD,TSS , VSS, pH, חנקן קיילדל (TKN), זרחן כללי, כלורידים, סולפיד מומס</v>
          </cell>
        </row>
        <row r="17">
          <cell r="A17" t="str">
            <v>תחנות מעבר (חומרים מסוכנים)</v>
          </cell>
          <cell r="B17">
            <v>6</v>
          </cell>
          <cell r="C17" t="str">
            <v>זרם כללי</v>
          </cell>
          <cell r="D17" t="str">
            <v>שמן מינרלי, שמנים ושומנים, סריקת מתכות כבדות, COD ,BOD, TSS, VSS, pH, חנקן קיילדל (TKN), זרחן כללי, כלורידים, סולפיד מומס</v>
          </cell>
        </row>
        <row r="18">
          <cell r="A18" t="str">
            <v>בתי דפוס</v>
          </cell>
          <cell r="B18">
            <v>4</v>
          </cell>
          <cell r="C18" t="str">
            <v>זרם תעשייתי אחוד</v>
          </cell>
          <cell r="D18" t="str">
            <v>סריקת מתכות כבדות, COD, TSS, pH, VSS, כלורידים</v>
          </cell>
        </row>
        <row r="19">
          <cell r="A19" t="str">
            <v>מפעלי כימיה  (צריכת מים קטנה מ-5000 מ"ק/שנה)</v>
          </cell>
          <cell r="B19">
            <v>6</v>
          </cell>
          <cell r="C19" t="str">
            <v>זרם תעשייתי אחוד</v>
          </cell>
          <cell r="D19" t="str">
            <v>סריקת מתכות כבדות, COD, BOD, שמן מינרלי, TSS, VSS , pH, פחמימנים הלוגנים מומסים (DOX), חנקן קיילדל (TKN), זרחן כללי, בדיקת חומרי הדברה לפי העניין, כלורידים</v>
          </cell>
        </row>
        <row r="20">
          <cell r="A20" t="str">
            <v>מפעלי כימיה (צריכת מים גדולה מ-5000 מ"ק/שנה)</v>
          </cell>
          <cell r="B20">
            <v>12</v>
          </cell>
          <cell r="C20" t="str">
            <v>זרם תעשייתי אחוד</v>
          </cell>
          <cell r="D20" t="str">
            <v>סריקת מתכות כבדות, COD ,BOD, שמן מינרלי, TSS, VSS , pH, פחמימנים הלוגנים מומסים (DOX), חנקן קיילדל (TKN), זרחן כללי, בדיקת חומרי הדברה לפי העניין, כלורידים</v>
          </cell>
        </row>
        <row r="21">
          <cell r="A21" t="str">
            <v>קוסמטיקה ותמרוקים (צריכת מים קטנה מ- 1,000 מ"ק/שנה)</v>
          </cell>
          <cell r="B21">
            <v>4</v>
          </cell>
          <cell r="C21" t="str">
            <v>זרם תעשייתי אחוד</v>
          </cell>
          <cell r="D21" t="str">
            <v>BOD, COD, שמן מינרלי, pH, VSS, TSS, פחמימנים הלוגנים מומסים (DOX), חנקן קיילדל (TKN), זרחן כללי, כלורידים, בורון</v>
          </cell>
        </row>
        <row r="22">
          <cell r="A22" t="str">
            <v>קוסמטיקה ותמרוקים (צריכת מים גדולה מ- 1,000 מ"ק/שנה)</v>
          </cell>
          <cell r="B22">
            <v>6</v>
          </cell>
          <cell r="C22" t="str">
            <v>זרם תעשייתי אחוד</v>
          </cell>
          <cell r="D22" t="str">
            <v>BOD, COD, שמן מינרלי, pH, VSS, TSS, פחמימנים הלוגנים מומסים (DOX), חנקן קיילדל (TKN), זרחן כללי, כלורידים, בורון</v>
          </cell>
        </row>
        <row r="23">
          <cell r="A23" t="str">
            <v>בתי חולים</v>
          </cell>
          <cell r="B23">
            <v>4</v>
          </cell>
          <cell r="C23" t="str">
            <v>זרם תעשייתי אחוד</v>
          </cell>
          <cell r="D23" t="str">
            <v>VSS, TSS, BOD, COD, סריקת מתכות כבדות, כלורידים, pH, דטרגנטים</v>
          </cell>
        </row>
        <row r="24">
          <cell r="A24" t="str">
            <v>בתי מלון</v>
          </cell>
          <cell r="B24">
            <v>4</v>
          </cell>
          <cell r="C24" t="str">
            <v>זרם כללי</v>
          </cell>
          <cell r="D24" t="str">
            <v>TSS, BOD, COD, כלורידים, נתרן, pH, בורון, דטרגנטים, שמנים ושומנים (להתאים בהתאם להצהרה)</v>
          </cell>
        </row>
        <row r="25">
          <cell r="A25" t="str">
            <v>אחר - פרט</v>
          </cell>
          <cell r="B25" t="str">
            <v>-</v>
          </cell>
          <cell r="C25" t="str">
            <v>-</v>
          </cell>
          <cell r="D25" t="str">
            <v>-</v>
          </cell>
        </row>
      </sheetData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35AAC4-D07A-4509-BBC5-36B59D6C206E}" name="Table1" displayName="Table1" ref="A5:H97" totalsRowShown="0" headerRowDxfId="10" dataDxfId="9" tableBorderDxfId="8">
  <autoFilter ref="A5:H97" xr:uid="{00000000-0009-0000-0100-000001000000}"/>
  <tableColumns count="8">
    <tableColumn id="1" xr3:uid="{843F4565-137F-4EA5-9148-F38F8AE07400}" name="שם בית העסק" dataDxfId="7"/>
    <tableColumn id="3" xr3:uid="{551C18F7-D00F-4E7D-AA90-65EFFADF2984}" name="מגזר תעשייתי_x000a_(יש לבחור מתוך רשימה)" dataDxfId="6"/>
    <tableColumn id="7" xr3:uid="{94523FD1-51A9-4557-B679-A1CB2BB51EB2}" name="מס' דיגומים מזערי בשנה ע&quot;פ הכללים_x000a_(מילוי אוטומטי ע&quot;פ האמור הכללים)" dataDxfId="5">
      <calculatedColumnFormula>VLOOKUP('תכנית ניטור בסיסית'!B6,'[1]תוספת שלישית בכללים'!$A$2:$D$25,2,FALSE)</calculatedColumnFormula>
    </tableColumn>
    <tableColumn id="9" xr3:uid="{8668ACA5-4676-40E0-8A1C-53B4F733D1CC}" name="נקודת דיגום ע&quot;פ הכללים_x000a_(מילוי אוטומטי ע&quot;פ האמור הכללים)" dataDxfId="4">
      <calculatedColumnFormula>VLOOKUP('תכנית ניטור בסיסית'!B6,'[1]תוספת שלישית בכללים'!$A$2:$D$25,3,FALSE)</calculatedColumnFormula>
    </tableColumn>
    <tableColumn id="10" xr3:uid="{1BF5ADCA-A88E-4582-B443-7FE12F7D7AD0}" name="נקודת דיגום מתוכננת (יודגש ויוסבר בעמודת &quot;הערות&quot; במידה ושונה מהאמור בכללים)" dataDxfId="3"/>
    <tableColumn id="11" xr3:uid="{96CA5865-FAE4-47D9-84D8-F7FFC2143816}" name="פרמטרים לבדיקה ע&quot;פ הכללים_x000a_(מילוי אוטומטי ע&quot;פ האמור בכללים)" dataDxfId="2">
      <calculatedColumnFormula>VLOOKUP(B6,'[1]תוספת שלישית בכללים'!$A$2:$D$25,4,FALSE)</calculatedColumnFormula>
    </tableColumn>
    <tableColumn id="12" xr3:uid="{B007AAF7-E87E-4F03-805B-9C9A54DE2356}" name="פרמטרים מתוכננים לבדיקה_x000a_(יודגש ויוסבר בעמודת &quot;הערות&quot; במידה ושונה מהאמור בכללים)" dataDxfId="1"/>
    <tableColumn id="13" xr3:uid="{A52EECCD-3563-4A20-9D73-017909714928}" name="סוג הדיגום (חטף ו/או מורכב )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ת תוכנית ניטור בסיסית" altTextSummary="טבלת תוכנית ניטור בסיסית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404A9-8B13-41E3-BEDC-A6166A44C809}">
  <dimension ref="A1:H97"/>
  <sheetViews>
    <sheetView rightToLeft="1" tabSelected="1" zoomScaleNormal="100" workbookViewId="0">
      <pane ySplit="5" topLeftCell="A6" activePane="bottomLeft" state="frozen"/>
      <selection pane="bottomLeft" activeCell="A6" sqref="A6"/>
    </sheetView>
  </sheetViews>
  <sheetFormatPr defaultColWidth="9" defaultRowHeight="14.35" x14ac:dyDescent="0.5"/>
  <cols>
    <col min="1" max="1" width="19.52734375" style="4" customWidth="1"/>
    <col min="2" max="2" width="17.5859375" style="4" customWidth="1"/>
    <col min="3" max="3" width="15.17578125" style="1" customWidth="1"/>
    <col min="4" max="4" width="13.1171875" style="2" customWidth="1"/>
    <col min="5" max="5" width="18.41015625" style="3" customWidth="1"/>
    <col min="6" max="6" width="16.5859375" style="2" customWidth="1"/>
    <col min="7" max="7" width="31.703125" style="4" customWidth="1"/>
    <col min="8" max="8" width="8.87890625" style="4" customWidth="1"/>
    <col min="9" max="16384" width="9" style="4"/>
  </cols>
  <sheetData>
    <row r="1" spans="1:8" ht="14.7" thickBot="1" x14ac:dyDescent="0.55000000000000004">
      <c r="A1" s="25" t="s">
        <v>0</v>
      </c>
      <c r="B1" s="26">
        <v>45592</v>
      </c>
    </row>
    <row r="2" spans="1:8" ht="26" customHeight="1" thickBot="1" x14ac:dyDescent="0.55000000000000004">
      <c r="A2" s="25" t="s">
        <v>1</v>
      </c>
      <c r="B2" s="27" t="s">
        <v>2</v>
      </c>
      <c r="C2" s="24" t="s">
        <v>3</v>
      </c>
      <c r="D2" s="24"/>
      <c r="E2" s="24"/>
      <c r="F2" s="24"/>
      <c r="G2" s="24"/>
      <c r="H2" s="24"/>
    </row>
    <row r="3" spans="1:8" ht="14.7" thickBot="1" x14ac:dyDescent="0.55000000000000004">
      <c r="A3" s="25" t="s">
        <v>4</v>
      </c>
      <c r="B3" s="26">
        <v>45637</v>
      </c>
      <c r="C3" s="5"/>
    </row>
    <row r="5" spans="1:8" ht="68.25" customHeight="1" x14ac:dyDescent="0.5">
      <c r="A5" s="6" t="s">
        <v>5</v>
      </c>
      <c r="B5" s="6" t="s">
        <v>6</v>
      </c>
      <c r="C5" s="7" t="s">
        <v>7</v>
      </c>
      <c r="D5" s="8" t="s">
        <v>8</v>
      </c>
      <c r="E5" s="9" t="s">
        <v>9</v>
      </c>
      <c r="F5" s="8" t="s">
        <v>10</v>
      </c>
      <c r="G5" s="6" t="s">
        <v>11</v>
      </c>
      <c r="H5" s="6" t="s">
        <v>12</v>
      </c>
    </row>
    <row r="6" spans="1:8" ht="61.35" x14ac:dyDescent="0.5">
      <c r="A6" s="10" t="s">
        <v>13</v>
      </c>
      <c r="B6" s="10" t="s">
        <v>14</v>
      </c>
      <c r="C6" s="13">
        <f>VLOOKUP('תכנית ניטור בסיסית'!B6,'[1]תוספת שלישית בכללים'!$A$2:$D$25,2,FALSE)</f>
        <v>4</v>
      </c>
      <c r="D6" s="13" t="str">
        <f>VLOOKUP('תכנית ניטור בסיסית'!B6,'[1]תוספת שלישית בכללים'!$A$2:$D$25,3,FALSE)</f>
        <v>זרם כללי</v>
      </c>
      <c r="E6" s="13" t="s">
        <v>15</v>
      </c>
      <c r="F6" s="14" t="str">
        <f>VLOOKUP(B6,'[1]תוספת שלישית בכללים'!$A$2:$D$25,4,FALSE)</f>
        <v>שמנים ושומנים,pH, COD, TSS, כלורידים, נתרן</v>
      </c>
      <c r="G6" s="11" t="s">
        <v>16</v>
      </c>
      <c r="H6" s="12" t="s">
        <v>17</v>
      </c>
    </row>
    <row r="7" spans="1:8" ht="61.35" x14ac:dyDescent="0.5">
      <c r="A7" s="10" t="s">
        <v>18</v>
      </c>
      <c r="B7" s="10" t="s">
        <v>14</v>
      </c>
      <c r="C7" s="13">
        <f>VLOOKUP('תכנית ניטור בסיסית'!B7,'[1]תוספת שלישית בכללים'!$A$2:$D$25,2,FALSE)</f>
        <v>4</v>
      </c>
      <c r="D7" s="13" t="str">
        <f>VLOOKUP('תכנית ניטור בסיסית'!B7,'[1]תוספת שלישית בכללים'!$A$2:$D$25,3,FALSE)</f>
        <v>זרם כללי</v>
      </c>
      <c r="E7" s="13" t="s">
        <v>15</v>
      </c>
      <c r="F7" s="14" t="str">
        <f>VLOOKUP(B7,'[1]תוספת שלישית בכללים'!$A$2:$D$25,4,FALSE)</f>
        <v>שמנים ושומנים,pH, COD, TSS, כלורידים, נתרן</v>
      </c>
      <c r="G7" s="11" t="s">
        <v>16</v>
      </c>
      <c r="H7" s="12" t="s">
        <v>17</v>
      </c>
    </row>
    <row r="8" spans="1:8" ht="61.35" x14ac:dyDescent="0.5">
      <c r="A8" s="10" t="s">
        <v>19</v>
      </c>
      <c r="B8" s="10" t="s">
        <v>14</v>
      </c>
      <c r="C8" s="13">
        <f>VLOOKUP('תכנית ניטור בסיסית'!B8,'[1]תוספת שלישית בכללים'!$A$2:$D$25,2,FALSE)</f>
        <v>4</v>
      </c>
      <c r="D8" s="13" t="str">
        <f>VLOOKUP('תכנית ניטור בסיסית'!B8,'[1]תוספת שלישית בכללים'!$A$2:$D$25,3,FALSE)</f>
        <v>זרם כללי</v>
      </c>
      <c r="E8" s="13" t="s">
        <v>15</v>
      </c>
      <c r="F8" s="14" t="str">
        <f>VLOOKUP(B8,'[1]תוספת שלישית בכללים'!$A$2:$D$25,4,FALSE)</f>
        <v>שמנים ושומנים,pH, COD, TSS, כלורידים, נתרן</v>
      </c>
      <c r="G8" s="11" t="s">
        <v>16</v>
      </c>
      <c r="H8" s="10" t="s">
        <v>17</v>
      </c>
    </row>
    <row r="9" spans="1:8" ht="76.7" x14ac:dyDescent="0.5">
      <c r="A9" s="10" t="s">
        <v>20</v>
      </c>
      <c r="B9" s="10" t="s">
        <v>14</v>
      </c>
      <c r="C9" s="13">
        <f>VLOOKUP('תכנית ניטור בסיסית'!B9,'[1]תוספת שלישית בכללים'!$A$2:$D$25,2,FALSE)</f>
        <v>4</v>
      </c>
      <c r="D9" s="13" t="str">
        <f>VLOOKUP('תכנית ניטור בסיסית'!B9,'[1]תוספת שלישית בכללים'!$A$2:$D$25,3,FALSE)</f>
        <v>זרם כללי</v>
      </c>
      <c r="E9" s="16" t="s">
        <v>21</v>
      </c>
      <c r="F9" s="14" t="str">
        <f>VLOOKUP(B9,'[1]תוספת שלישית בכללים'!$A$2:$D$25,4,FALSE)</f>
        <v>שמנים ושומנים,pH, COD, TSS, כלורידים, נתרן</v>
      </c>
      <c r="G9" s="11" t="s">
        <v>22</v>
      </c>
      <c r="H9" s="10" t="s">
        <v>17</v>
      </c>
    </row>
    <row r="10" spans="1:8" ht="118.2" customHeight="1" x14ac:dyDescent="0.5">
      <c r="A10" s="11" t="s">
        <v>23</v>
      </c>
      <c r="B10" s="10" t="s">
        <v>14</v>
      </c>
      <c r="C10" s="13">
        <f>VLOOKUP('תכנית ניטור בסיסית'!B10,'[1]תוספת שלישית בכללים'!$A$2:$D$25,2,FALSE)</f>
        <v>4</v>
      </c>
      <c r="D10" s="13" t="str">
        <f>VLOOKUP('תכנית ניטור בסיסית'!B10,'[1]תוספת שלישית בכללים'!$A$2:$D$25,3,FALSE)</f>
        <v>זרם כללי</v>
      </c>
      <c r="E10" s="13" t="s">
        <v>15</v>
      </c>
      <c r="F10" s="14" t="str">
        <f>VLOOKUP(B10,'[1]תוספת שלישית בכללים'!$A$2:$D$25,4,FALSE)</f>
        <v>שמנים ושומנים,pH, COD, TSS, כלורידים, נתרן</v>
      </c>
      <c r="G10" s="11" t="s">
        <v>16</v>
      </c>
      <c r="H10" s="10" t="s">
        <v>17</v>
      </c>
    </row>
    <row r="11" spans="1:8" ht="61.35" x14ac:dyDescent="0.5">
      <c r="A11" s="10" t="s">
        <v>24</v>
      </c>
      <c r="B11" s="10" t="s">
        <v>14</v>
      </c>
      <c r="C11" s="13">
        <f>VLOOKUP('תכנית ניטור בסיסית'!B11,'[1]תוספת שלישית בכללים'!$A$2:$D$25,2,FALSE)</f>
        <v>4</v>
      </c>
      <c r="D11" s="13" t="str">
        <f>VLOOKUP('תכנית ניטור בסיסית'!B11,'[1]תוספת שלישית בכללים'!$A$2:$D$25,3,FALSE)</f>
        <v>זרם כללי</v>
      </c>
      <c r="E11" s="13" t="s">
        <v>15</v>
      </c>
      <c r="F11" s="14" t="str">
        <f>VLOOKUP(B11,'[1]תוספת שלישית בכללים'!$A$2:$D$25,4,FALSE)</f>
        <v>שמנים ושומנים,pH, COD, TSS, כלורידים, נתרן</v>
      </c>
      <c r="G11" s="11" t="s">
        <v>16</v>
      </c>
      <c r="H11" s="10" t="s">
        <v>17</v>
      </c>
    </row>
    <row r="12" spans="1:8" ht="61.35" x14ac:dyDescent="0.5">
      <c r="A12" s="10" t="s">
        <v>25</v>
      </c>
      <c r="B12" s="10" t="s">
        <v>14</v>
      </c>
      <c r="C12" s="13">
        <f>VLOOKUP('תכנית ניטור בסיסית'!B12,'[1]תוספת שלישית בכללים'!$A$2:$D$25,2,FALSE)</f>
        <v>4</v>
      </c>
      <c r="D12" s="13" t="str">
        <f>VLOOKUP('תכנית ניטור בסיסית'!B12,'[1]תוספת שלישית בכללים'!$A$2:$D$25,3,FALSE)</f>
        <v>זרם כללי</v>
      </c>
      <c r="E12" s="13" t="s">
        <v>15</v>
      </c>
      <c r="F12" s="14" t="str">
        <f>VLOOKUP(B12,'[1]תוספת שלישית בכללים'!$A$2:$D$25,4,FALSE)</f>
        <v>שמנים ושומנים,pH, COD, TSS, כלורידים, נתרן</v>
      </c>
      <c r="G12" s="11" t="s">
        <v>16</v>
      </c>
      <c r="H12" s="10" t="s">
        <v>17</v>
      </c>
    </row>
    <row r="13" spans="1:8" ht="61.35" x14ac:dyDescent="0.5">
      <c r="A13" s="10" t="s">
        <v>26</v>
      </c>
      <c r="B13" s="10" t="s">
        <v>14</v>
      </c>
      <c r="C13" s="13">
        <f>VLOOKUP('תכנית ניטור בסיסית'!B13,'[1]תוספת שלישית בכללים'!$A$2:$D$25,2,FALSE)</f>
        <v>4</v>
      </c>
      <c r="D13" s="13" t="str">
        <f>VLOOKUP('תכנית ניטור בסיסית'!B13,'[1]תוספת שלישית בכללים'!$A$2:$D$25,3,FALSE)</f>
        <v>זרם כללי</v>
      </c>
      <c r="E13" s="13" t="s">
        <v>15</v>
      </c>
      <c r="F13" s="14" t="str">
        <f>VLOOKUP(B13,'[1]תוספת שלישית בכללים'!$A$2:$D$25,4,FALSE)</f>
        <v>שמנים ושומנים,pH, COD, TSS, כלורידים, נתרן</v>
      </c>
      <c r="G13" s="11" t="s">
        <v>16</v>
      </c>
      <c r="H13" s="10" t="s">
        <v>17</v>
      </c>
    </row>
    <row r="14" spans="1:8" ht="141.6" customHeight="1" x14ac:dyDescent="0.5">
      <c r="A14" s="10" t="s">
        <v>27</v>
      </c>
      <c r="B14" s="10" t="s">
        <v>28</v>
      </c>
      <c r="C14" s="13">
        <f>VLOOKUP('תכנית ניטור בסיסית'!B14,'[1]תוספת שלישית בכללים'!$A$2:$D$25,2,FALSE)</f>
        <v>4</v>
      </c>
      <c r="D14" s="13" t="str">
        <f>VLOOKUP('תכנית ניטור בסיסית'!B14,'[1]תוספת שלישית בכללים'!$A$2:$D$25,3,FALSE)</f>
        <v>זרם תעשייתי אחוד</v>
      </c>
      <c r="E14" s="17" t="s">
        <v>15</v>
      </c>
      <c r="F14" s="14" t="str">
        <f>VLOOKUP(B14,'[1]תוספת שלישית בכללים'!$A$2:$D$25,4,FALSE)</f>
        <v>שמנים ושומנים, VSS, TSS, pH, COD, BOD5, כלורידים, נתרן, חנקן קיילדל (TKN), זרחן כללי, סריקת מתכות כבדות</v>
      </c>
      <c r="G14" s="11" t="s">
        <v>29</v>
      </c>
      <c r="H14" s="10" t="s">
        <v>17</v>
      </c>
    </row>
    <row r="15" spans="1:8" ht="115.95" customHeight="1" x14ac:dyDescent="0.5">
      <c r="A15" s="11" t="s">
        <v>31</v>
      </c>
      <c r="B15" s="10" t="s">
        <v>32</v>
      </c>
      <c r="C15" s="13">
        <f>VLOOKUP('תכנית ניטור בסיסית'!B15,'[1]תוספת שלישית בכללים'!$A$2:$D$25,2,FALSE)</f>
        <v>4</v>
      </c>
      <c r="D15" s="13" t="str">
        <f>VLOOKUP('תכנית ניטור בסיסית'!B15,'[1]תוספת שלישית בכללים'!$A$2:$D$25,3,FALSE)</f>
        <v>זרם כללי</v>
      </c>
      <c r="E15" s="18" t="s">
        <v>21</v>
      </c>
      <c r="F15" s="14" t="str">
        <f>VLOOKUP(B15,'[1]תוספת שלישית בכללים'!$A$2:$D$25,4,FALSE)</f>
        <v>pH, שמן מינרלי, סריקת מתכות כבדות, TSS, VSS, לתחנות רחיצה בלבד - דטרגנטים</v>
      </c>
      <c r="G15" s="11" t="s">
        <v>33</v>
      </c>
      <c r="H15" s="10" t="s">
        <v>17</v>
      </c>
    </row>
    <row r="16" spans="1:8" ht="120" customHeight="1" x14ac:dyDescent="0.5">
      <c r="A16" s="11" t="s">
        <v>34</v>
      </c>
      <c r="B16" s="10" t="s">
        <v>14</v>
      </c>
      <c r="C16" s="13">
        <f>VLOOKUP('תכנית ניטור בסיסית'!B16,'[1]תוספת שלישית בכללים'!$A$2:$D$25,2,FALSE)</f>
        <v>4</v>
      </c>
      <c r="D16" s="13" t="str">
        <f>VLOOKUP('תכנית ניטור בסיסית'!B16,'[1]תוספת שלישית בכללים'!$A$2:$D$25,3,FALSE)</f>
        <v>זרם כללי</v>
      </c>
      <c r="E16" s="18" t="s">
        <v>21</v>
      </c>
      <c r="F16" s="14" t="str">
        <f>VLOOKUP(B16,'[1]תוספת שלישית בכללים'!$A$2:$D$25,4,FALSE)</f>
        <v>שמנים ושומנים,pH, COD, TSS, כלורידים, נתרן</v>
      </c>
      <c r="G16" s="11" t="s">
        <v>35</v>
      </c>
      <c r="H16" s="10" t="s">
        <v>17</v>
      </c>
    </row>
    <row r="17" spans="1:8" ht="137.44999999999999" customHeight="1" x14ac:dyDescent="0.5">
      <c r="A17" s="11" t="s">
        <v>36</v>
      </c>
      <c r="B17" s="10" t="s">
        <v>30</v>
      </c>
      <c r="C17" s="13" t="str">
        <f>VLOOKUP('תכנית ניטור בסיסית'!B17,'[1]תוספת שלישית בכללים'!$A$2:$D$25,2,FALSE)</f>
        <v>-</v>
      </c>
      <c r="D17" s="13" t="str">
        <f>VLOOKUP('תכנית ניטור בסיסית'!B17,'[1]תוספת שלישית בכללים'!$A$2:$D$25,3,FALSE)</f>
        <v>-</v>
      </c>
      <c r="E17" s="10" t="s">
        <v>15</v>
      </c>
      <c r="F17" s="14" t="str">
        <f>VLOOKUP(B17,'[1]תוספת שלישית בכללים'!$A$2:$D$25,4,FALSE)</f>
        <v>-</v>
      </c>
      <c r="G17" s="11" t="s">
        <v>37</v>
      </c>
      <c r="H17" s="10" t="s">
        <v>17</v>
      </c>
    </row>
    <row r="18" spans="1:8" ht="107.35" x14ac:dyDescent="0.5">
      <c r="A18" s="11" t="s">
        <v>38</v>
      </c>
      <c r="B18" s="10" t="s">
        <v>39</v>
      </c>
      <c r="C18" s="13">
        <f>VLOOKUP('תכנית ניטור בסיסית'!B18,'[1]תוספת שלישית בכללים'!$A$2:$D$25,2,FALSE)</f>
        <v>4</v>
      </c>
      <c r="D18" s="13" t="str">
        <f>VLOOKUP('תכנית ניטור בסיסית'!B18,'[1]תוספת שלישית בכללים'!$A$2:$D$25,3,FALSE)</f>
        <v>זרם תעשייתי אחוד</v>
      </c>
      <c r="E18" s="10" t="s">
        <v>21</v>
      </c>
      <c r="F18" s="14" t="str">
        <f>VLOOKUP(B18,'[1]תוספת שלישית בכללים'!$A$2:$D$25,4,FALSE)</f>
        <v>שמנים ושומנים, TSS, pH, COD, כלורידים, נתרן, חנקן קיילדל (TKN), זרחן כללי, סולפיד מומס (ביקבים)</v>
      </c>
      <c r="G18" s="11" t="s">
        <v>40</v>
      </c>
      <c r="H18" s="10" t="s">
        <v>17</v>
      </c>
    </row>
    <row r="19" spans="1:8" ht="168.7" x14ac:dyDescent="0.5">
      <c r="A19" s="11" t="s">
        <v>41</v>
      </c>
      <c r="B19" s="10" t="s">
        <v>42</v>
      </c>
      <c r="C19" s="13">
        <f>VLOOKUP('תכנית ניטור בסיסית'!B19,'[1]תוספת שלישית בכללים'!$A$2:$D$25,2,FALSE)</f>
        <v>12</v>
      </c>
      <c r="D19" s="13" t="str">
        <f>VLOOKUP('תכנית ניטור בסיסית'!B19,'[1]תוספת שלישית בכללים'!$A$2:$D$25,3,FALSE)</f>
        <v>זרם תעשייתי אחוד</v>
      </c>
      <c r="E19" s="13" t="s">
        <v>21</v>
      </c>
      <c r="F19" s="14" t="str">
        <f>VLOOKUP(B19,'[1]תוספת שלישית בכללים'!$A$2:$D$25,4,FALSE)</f>
        <v>סריקת מתכות כבדות, COD ,BOD, שמן מינרלי, TSS, VSS , pH, פחמימנים הלוגנים מומסים (DOX), חנקן קיילדל (TKN), זרחן כללי, בדיקת חומרי הדברה לפי העניין, כלורידים</v>
      </c>
      <c r="G19" s="11" t="s">
        <v>43</v>
      </c>
      <c r="H19" s="10" t="s">
        <v>44</v>
      </c>
    </row>
    <row r="20" spans="1:8" ht="168.7" x14ac:dyDescent="0.5">
      <c r="A20" s="11" t="s">
        <v>45</v>
      </c>
      <c r="B20" s="10" t="s">
        <v>42</v>
      </c>
      <c r="C20" s="13">
        <f>VLOOKUP('תכנית ניטור בסיסית'!B20,'[1]תוספת שלישית בכללים'!$A$2:$D$25,2,FALSE)</f>
        <v>12</v>
      </c>
      <c r="D20" s="13" t="str">
        <f>VLOOKUP('תכנית ניטור בסיסית'!B20,'[1]תוספת שלישית בכללים'!$A$2:$D$25,3,FALSE)</f>
        <v>זרם תעשייתי אחוד</v>
      </c>
      <c r="E20" s="13" t="s">
        <v>21</v>
      </c>
      <c r="F20" s="14" t="str">
        <f>VLOOKUP(B20,'[1]תוספת שלישית בכללים'!$A$2:$D$25,4,FALSE)</f>
        <v>סריקת מתכות כבדות, COD ,BOD, שמן מינרלי, TSS, VSS , pH, פחמימנים הלוגנים מומסים (DOX), חנקן קיילדל (TKN), זרחן כללי, בדיקת חומרי הדברה לפי העניין, כלורידים</v>
      </c>
      <c r="G20" s="11" t="s">
        <v>46</v>
      </c>
      <c r="H20" s="10" t="s">
        <v>17</v>
      </c>
    </row>
    <row r="21" spans="1:8" ht="168.7" x14ac:dyDescent="0.5">
      <c r="A21" s="11" t="s">
        <v>47</v>
      </c>
      <c r="B21" s="10" t="s">
        <v>42</v>
      </c>
      <c r="C21" s="13">
        <f>VLOOKUP('תכנית ניטור בסיסית'!B21,'[1]תוספת שלישית בכללים'!$A$2:$D$25,2,FALSE)</f>
        <v>12</v>
      </c>
      <c r="D21" s="13" t="str">
        <f>VLOOKUP('תכנית ניטור בסיסית'!B21,'[1]תוספת שלישית בכללים'!$A$2:$D$25,3,FALSE)</f>
        <v>זרם תעשייתי אחוד</v>
      </c>
      <c r="E21" s="13" t="s">
        <v>21</v>
      </c>
      <c r="F21" s="14" t="str">
        <f>VLOOKUP(B21,'[1]תוספת שלישית בכללים'!$A$2:$D$25,4,FALSE)</f>
        <v>סריקת מתכות כבדות, COD ,BOD, שמן מינרלי, TSS, VSS , pH, פחמימנים הלוגנים מומסים (DOX), חנקן קיילדל (TKN), זרחן כללי, בדיקת חומרי הדברה לפי העניין, כלורידים</v>
      </c>
      <c r="G21" s="11" t="s">
        <v>48</v>
      </c>
      <c r="H21" s="10" t="s">
        <v>17</v>
      </c>
    </row>
    <row r="22" spans="1:8" ht="107.35" x14ac:dyDescent="0.5">
      <c r="A22" s="11" t="s">
        <v>49</v>
      </c>
      <c r="B22" s="10" t="s">
        <v>39</v>
      </c>
      <c r="C22" s="13">
        <f>VLOOKUP('תכנית ניטור בסיסית'!B22,'[1]תוספת שלישית בכללים'!$A$2:$D$25,2,FALSE)</f>
        <v>4</v>
      </c>
      <c r="D22" s="13" t="str">
        <f>VLOOKUP('תכנית ניטור בסיסית'!B22,'[1]תוספת שלישית בכללים'!$A$2:$D$25,3,FALSE)</f>
        <v>זרם תעשייתי אחוד</v>
      </c>
      <c r="E22" s="13" t="s">
        <v>21</v>
      </c>
      <c r="F22" s="14" t="str">
        <f>VLOOKUP(B22,'[1]תוספת שלישית בכללים'!$A$2:$D$25,4,FALSE)</f>
        <v>שמנים ושומנים, TSS, pH, COD, כלורידים, נתרן, חנקן קיילדל (TKN), זרחן כללי, סולפיד מומס (ביקבים)</v>
      </c>
      <c r="G22" s="11" t="s">
        <v>50</v>
      </c>
      <c r="H22" s="10" t="s">
        <v>17</v>
      </c>
    </row>
    <row r="23" spans="1:8" ht="173.45" customHeight="1" x14ac:dyDescent="0.5">
      <c r="A23" s="11" t="s">
        <v>51</v>
      </c>
      <c r="B23" s="10" t="s">
        <v>39</v>
      </c>
      <c r="C23" s="13">
        <f>VLOOKUP('תכנית ניטור בסיסית'!B23,'[1]תוספת שלישית בכללים'!$A$2:$D$25,2,FALSE)</f>
        <v>4</v>
      </c>
      <c r="D23" s="13" t="str">
        <f>VLOOKUP('תכנית ניטור בסיסית'!B23,'[1]תוספת שלישית בכללים'!$A$2:$D$25,3,FALSE)</f>
        <v>זרם תעשייתי אחוד</v>
      </c>
      <c r="E23" s="13" t="s">
        <v>21</v>
      </c>
      <c r="F23" s="14" t="str">
        <f>VLOOKUP(B23,'[1]תוספת שלישית בכללים'!$A$2:$D$25,4,FALSE)</f>
        <v>שמנים ושומנים, TSS, pH, COD, כלורידים, נתרן, חנקן קיילדל (TKN), זרחן כללי, סולפיד מומס (ביקבים)</v>
      </c>
      <c r="G23" s="11" t="s">
        <v>50</v>
      </c>
      <c r="H23" s="10" t="s">
        <v>17</v>
      </c>
    </row>
    <row r="24" spans="1:8" ht="107.35" x14ac:dyDescent="0.5">
      <c r="A24" s="11" t="s">
        <v>52</v>
      </c>
      <c r="B24" s="10" t="s">
        <v>39</v>
      </c>
      <c r="C24" s="13">
        <f>VLOOKUP('תכנית ניטור בסיסית'!B24,'[1]תוספת שלישית בכללים'!$A$2:$D$25,2,FALSE)</f>
        <v>4</v>
      </c>
      <c r="D24" s="13" t="str">
        <f>VLOOKUP('תכנית ניטור בסיסית'!B24,'[1]תוספת שלישית בכללים'!$A$2:$D$25,3,FALSE)</f>
        <v>זרם תעשייתי אחוד</v>
      </c>
      <c r="E24" s="13" t="s">
        <v>21</v>
      </c>
      <c r="F24" s="14" t="str">
        <f>VLOOKUP(B24,'[1]תוספת שלישית בכללים'!$A$2:$D$25,4,FALSE)</f>
        <v>שמנים ושומנים, TSS, pH, COD, כלורידים, נתרן, חנקן קיילדל (TKN), זרחן כללי, סולפיד מומס (ביקבים)</v>
      </c>
      <c r="G24" s="11" t="s">
        <v>50</v>
      </c>
      <c r="H24" s="10" t="s">
        <v>17</v>
      </c>
    </row>
    <row r="25" spans="1:8" ht="107.35" x14ac:dyDescent="0.5">
      <c r="A25" s="11" t="s">
        <v>54</v>
      </c>
      <c r="B25" s="10" t="s">
        <v>39</v>
      </c>
      <c r="C25" s="13">
        <f>VLOOKUP('תכנית ניטור בסיסית'!B25,'[1]תוספת שלישית בכללים'!$A$2:$D$25,2,FALSE)</f>
        <v>4</v>
      </c>
      <c r="D25" s="13" t="str">
        <f>VLOOKUP('תכנית ניטור בסיסית'!B25,'[1]תוספת שלישית בכללים'!$A$2:$D$25,3,FALSE)</f>
        <v>זרם תעשייתי אחוד</v>
      </c>
      <c r="E25" s="10" t="s">
        <v>21</v>
      </c>
      <c r="F25" s="14" t="str">
        <f>VLOOKUP(B25,'[1]תוספת שלישית בכללים'!$A$2:$D$25,4,FALSE)</f>
        <v>שמנים ושומנים, TSS, pH, COD, כלורידים, נתרן, חנקן קיילדל (TKN), זרחן כללי, סולפיד מומס (ביקבים)</v>
      </c>
      <c r="G25" s="11" t="s">
        <v>50</v>
      </c>
      <c r="H25" s="12" t="s">
        <v>17</v>
      </c>
    </row>
    <row r="26" spans="1:8" ht="107.35" x14ac:dyDescent="0.5">
      <c r="A26" s="11" t="s">
        <v>55</v>
      </c>
      <c r="B26" s="10" t="s">
        <v>39</v>
      </c>
      <c r="C26" s="13">
        <f>VLOOKUP('תכנית ניטור בסיסית'!B26,'[1]תוספת שלישית בכללים'!$A$2:$D$25,2,FALSE)</f>
        <v>4</v>
      </c>
      <c r="D26" s="13" t="str">
        <f>VLOOKUP('תכנית ניטור בסיסית'!B26,'[1]תוספת שלישית בכללים'!$A$2:$D$25,3,FALSE)</f>
        <v>זרם תעשייתי אחוד</v>
      </c>
      <c r="E26" s="10" t="s">
        <v>21</v>
      </c>
      <c r="F26" s="14" t="str">
        <f>VLOOKUP(B26,'[1]תוספת שלישית בכללים'!$A$2:$D$25,4,FALSE)</f>
        <v>שמנים ושומנים, TSS, pH, COD, כלורידים, נתרן, חנקן קיילדל (TKN), זרחן כללי, סולפיד מומס (ביקבים)</v>
      </c>
      <c r="G26" s="11" t="s">
        <v>50</v>
      </c>
      <c r="H26" s="12" t="s">
        <v>17</v>
      </c>
    </row>
    <row r="27" spans="1:8" ht="107.35" x14ac:dyDescent="0.5">
      <c r="A27" s="11" t="s">
        <v>56</v>
      </c>
      <c r="B27" s="10" t="s">
        <v>39</v>
      </c>
      <c r="C27" s="13">
        <f>VLOOKUP('תכנית ניטור בסיסית'!B27,'[1]תוספת שלישית בכללים'!$A$2:$D$25,2,FALSE)</f>
        <v>4</v>
      </c>
      <c r="D27" s="13" t="str">
        <f>VLOOKUP('תכנית ניטור בסיסית'!B27,'[1]תוספת שלישית בכללים'!$A$2:$D$25,3,FALSE)</f>
        <v>זרם תעשייתי אחוד</v>
      </c>
      <c r="E27" s="10" t="s">
        <v>21</v>
      </c>
      <c r="F27" s="14" t="str">
        <f>VLOOKUP(B27,'[1]תוספת שלישית בכללים'!$A$2:$D$25,4,FALSE)</f>
        <v>שמנים ושומנים, TSS, pH, COD, כלורידים, נתרן, חנקן קיילדל (TKN), זרחן כללי, סולפיד מומס (ביקבים)</v>
      </c>
      <c r="G27" s="11" t="s">
        <v>50</v>
      </c>
      <c r="H27" s="12" t="s">
        <v>17</v>
      </c>
    </row>
    <row r="28" spans="1:8" ht="107.35" x14ac:dyDescent="0.5">
      <c r="A28" s="11" t="s">
        <v>57</v>
      </c>
      <c r="B28" s="10" t="s">
        <v>39</v>
      </c>
      <c r="C28" s="13">
        <f>VLOOKUP('תכנית ניטור בסיסית'!B28,'[1]תוספת שלישית בכללים'!$A$2:$D$25,2,FALSE)</f>
        <v>4</v>
      </c>
      <c r="D28" s="13" t="str">
        <f>VLOOKUP('תכנית ניטור בסיסית'!B28,'[1]תוספת שלישית בכללים'!$A$2:$D$25,3,FALSE)</f>
        <v>זרם תעשייתי אחוד</v>
      </c>
      <c r="E28" s="10" t="s">
        <v>21</v>
      </c>
      <c r="F28" s="14" t="str">
        <f>VLOOKUP(B28,'[1]תוספת שלישית בכללים'!$A$2:$D$25,4,FALSE)</f>
        <v>שמנים ושומנים, TSS, pH, COD, כלורידים, נתרן, חנקן קיילדל (TKN), זרחן כללי, סולפיד מומס (ביקבים)</v>
      </c>
      <c r="G28" s="11" t="s">
        <v>50</v>
      </c>
      <c r="H28" s="12" t="s">
        <v>17</v>
      </c>
    </row>
    <row r="29" spans="1:8" ht="107.35" x14ac:dyDescent="0.5">
      <c r="A29" s="11" t="s">
        <v>58</v>
      </c>
      <c r="B29" s="10" t="s">
        <v>39</v>
      </c>
      <c r="C29" s="13">
        <f>VLOOKUP('תכנית ניטור בסיסית'!B29,'[1]תוספת שלישית בכללים'!$A$2:$D$25,2,FALSE)</f>
        <v>4</v>
      </c>
      <c r="D29" s="13" t="str">
        <f>VLOOKUP('תכנית ניטור בסיסית'!B29,'[1]תוספת שלישית בכללים'!$A$2:$D$25,3,FALSE)</f>
        <v>זרם תעשייתי אחוד</v>
      </c>
      <c r="E29" s="10" t="s">
        <v>21</v>
      </c>
      <c r="F29" s="14" t="str">
        <f>VLOOKUP(B29,'[1]תוספת שלישית בכללים'!$A$2:$D$25,4,FALSE)</f>
        <v>שמנים ושומנים, TSS, pH, COD, כלורידים, נתרן, חנקן קיילדל (TKN), זרחן כללי, סולפיד מומס (ביקבים)</v>
      </c>
      <c r="G29" s="11" t="s">
        <v>50</v>
      </c>
      <c r="H29" s="12" t="s">
        <v>17</v>
      </c>
    </row>
    <row r="30" spans="1:8" ht="107.35" x14ac:dyDescent="0.5">
      <c r="A30" s="10" t="s">
        <v>59</v>
      </c>
      <c r="B30" s="10" t="s">
        <v>39</v>
      </c>
      <c r="C30" s="19">
        <f>VLOOKUP('תכנית ניטור בסיסית'!B30,'[1]תוספת שלישית בכללים'!$A$2:$D$25,2,FALSE)</f>
        <v>4</v>
      </c>
      <c r="D30" s="19" t="str">
        <f>VLOOKUP('תכנית ניטור בסיסית'!B30,'[1]תוספת שלישית בכללים'!$A$2:$D$25,3,FALSE)</f>
        <v>זרם תעשייתי אחוד</v>
      </c>
      <c r="E30" s="10" t="s">
        <v>21</v>
      </c>
      <c r="F30" s="20" t="str">
        <f>VLOOKUP(B30,'[1]תוספת שלישית בכללים'!$A$2:$D$25,4,FALSE)</f>
        <v>שמנים ושומנים, TSS, pH, COD, כלורידים, נתרן, חנקן קיילדל (TKN), זרחן כללי, סולפיד מומס (ביקבים)</v>
      </c>
      <c r="G30" s="11" t="s">
        <v>50</v>
      </c>
      <c r="H30" s="15" t="s">
        <v>17</v>
      </c>
    </row>
    <row r="31" spans="1:8" ht="107.35" x14ac:dyDescent="0.5">
      <c r="A31" s="11" t="s">
        <v>60</v>
      </c>
      <c r="B31" s="10" t="s">
        <v>39</v>
      </c>
      <c r="C31" s="13">
        <f>VLOOKUP('תכנית ניטור בסיסית'!B31,'[1]תוספת שלישית בכללים'!$A$2:$D$25,2,FALSE)</f>
        <v>4</v>
      </c>
      <c r="D31" s="13" t="str">
        <f>VLOOKUP('תכנית ניטור בסיסית'!B31,'[1]תוספת שלישית בכללים'!$A$2:$D$25,3,FALSE)</f>
        <v>זרם תעשייתי אחוד</v>
      </c>
      <c r="E31" s="10" t="s">
        <v>21</v>
      </c>
      <c r="F31" s="14" t="str">
        <f>VLOOKUP(B31,'[1]תוספת שלישית בכללים'!$A$2:$D$25,4,FALSE)</f>
        <v>שמנים ושומנים, TSS, pH, COD, כלורידים, נתרן, חנקן קיילדל (TKN), זרחן כללי, סולפיד מומס (ביקבים)</v>
      </c>
      <c r="G31" s="11" t="s">
        <v>50</v>
      </c>
      <c r="H31" s="12" t="s">
        <v>17</v>
      </c>
    </row>
    <row r="32" spans="1:8" ht="107.35" x14ac:dyDescent="0.5">
      <c r="A32" s="11" t="s">
        <v>61</v>
      </c>
      <c r="B32" s="10" t="s">
        <v>39</v>
      </c>
      <c r="C32" s="13">
        <f>VLOOKUP('תכנית ניטור בסיסית'!B32,'[1]תוספת שלישית בכללים'!$A$2:$D$25,2,FALSE)</f>
        <v>4</v>
      </c>
      <c r="D32" s="13" t="str">
        <f>VLOOKUP('תכנית ניטור בסיסית'!B32,'[1]תוספת שלישית בכללים'!$A$2:$D$25,3,FALSE)</f>
        <v>זרם תעשייתי אחוד</v>
      </c>
      <c r="E32" s="18" t="s">
        <v>15</v>
      </c>
      <c r="F32" s="14" t="str">
        <f>VLOOKUP(B32,'[1]תוספת שלישית בכללים'!$A$2:$D$25,4,FALSE)</f>
        <v>שמנים ושומנים, TSS, pH, COD, כלורידים, נתרן, חנקן קיילדל (TKN), זרחן כללי, סולפיד מומס (ביקבים)</v>
      </c>
      <c r="G32" s="11" t="s">
        <v>50</v>
      </c>
      <c r="H32" s="12" t="s">
        <v>17</v>
      </c>
    </row>
    <row r="33" spans="1:8" ht="107.35" x14ac:dyDescent="0.5">
      <c r="A33" s="11" t="s">
        <v>62</v>
      </c>
      <c r="B33" s="10" t="s">
        <v>39</v>
      </c>
      <c r="C33" s="13">
        <f>VLOOKUP('תכנית ניטור בסיסית'!B33,'[1]תוספת שלישית בכללים'!$A$2:$D$25,2,FALSE)</f>
        <v>4</v>
      </c>
      <c r="D33" s="13" t="str">
        <f>VLOOKUP('תכנית ניטור בסיסית'!B33,'[1]תוספת שלישית בכללים'!$A$2:$D$25,3,FALSE)</f>
        <v>זרם תעשייתי אחוד</v>
      </c>
      <c r="E33" s="10" t="s">
        <v>21</v>
      </c>
      <c r="F33" s="14" t="str">
        <f>VLOOKUP(B33,'[1]תוספת שלישית בכללים'!$A$2:$D$25,4,FALSE)</f>
        <v>שמנים ושומנים, TSS, pH, COD, כלורידים, נתרן, חנקן קיילדל (TKN), זרחן כללי, סולפיד מומס (ביקבים)</v>
      </c>
      <c r="G33" s="11" t="s">
        <v>50</v>
      </c>
      <c r="H33" s="12" t="s">
        <v>17</v>
      </c>
    </row>
    <row r="34" spans="1:8" ht="107.35" x14ac:dyDescent="0.5">
      <c r="A34" s="11" t="s">
        <v>63</v>
      </c>
      <c r="B34" s="10" t="s">
        <v>39</v>
      </c>
      <c r="C34" s="13">
        <f>VLOOKUP('תכנית ניטור בסיסית'!B34,'[1]תוספת שלישית בכללים'!$A$2:$D$25,2,FALSE)</f>
        <v>4</v>
      </c>
      <c r="D34" s="13" t="str">
        <f>VLOOKUP('תכנית ניטור בסיסית'!B34,'[1]תוספת שלישית בכללים'!$A$2:$D$25,3,FALSE)</f>
        <v>זרם תעשייתי אחוד</v>
      </c>
      <c r="E34" s="18" t="s">
        <v>15</v>
      </c>
      <c r="F34" s="14" t="str">
        <f>VLOOKUP(B34,'[1]תוספת שלישית בכללים'!$A$2:$D$25,4,FALSE)</f>
        <v>שמנים ושומנים, TSS, pH, COD, כלורידים, נתרן, חנקן קיילדל (TKN), זרחן כללי, סולפיד מומס (ביקבים)</v>
      </c>
      <c r="G34" s="11" t="s">
        <v>53</v>
      </c>
      <c r="H34" s="12" t="s">
        <v>44</v>
      </c>
    </row>
    <row r="35" spans="1:8" ht="107.35" x14ac:dyDescent="0.5">
      <c r="A35" s="11" t="s">
        <v>64</v>
      </c>
      <c r="B35" s="10" t="s">
        <v>39</v>
      </c>
      <c r="C35" s="13">
        <f>VLOOKUP('תכנית ניטור בסיסית'!B35,'[1]תוספת שלישית בכללים'!$A$2:$D$25,2,FALSE)</f>
        <v>4</v>
      </c>
      <c r="D35" s="13" t="str">
        <f>VLOOKUP('תכנית ניטור בסיסית'!B35,'[1]תוספת שלישית בכללים'!$A$2:$D$25,3,FALSE)</f>
        <v>זרם תעשייתי אחוד</v>
      </c>
      <c r="E35" s="10" t="s">
        <v>21</v>
      </c>
      <c r="F35" s="14" t="str">
        <f>VLOOKUP(B35,'[1]תוספת שלישית בכללים'!$A$2:$D$25,4,FALSE)</f>
        <v>שמנים ושומנים, TSS, pH, COD, כלורידים, נתרן, חנקן קיילדל (TKN), זרחן כללי, סולפיד מומס (ביקבים)</v>
      </c>
      <c r="G35" s="11" t="s">
        <v>50</v>
      </c>
      <c r="H35" s="12" t="s">
        <v>17</v>
      </c>
    </row>
    <row r="36" spans="1:8" ht="107.35" x14ac:dyDescent="0.5">
      <c r="A36" s="11" t="s">
        <v>65</v>
      </c>
      <c r="B36" s="10" t="s">
        <v>39</v>
      </c>
      <c r="C36" s="13">
        <f>VLOOKUP('תכנית ניטור בסיסית'!B36,'[1]תוספת שלישית בכללים'!$A$2:$D$25,2,FALSE)</f>
        <v>4</v>
      </c>
      <c r="D36" s="13" t="str">
        <f>VLOOKUP('תכנית ניטור בסיסית'!B36,'[1]תוספת שלישית בכללים'!$A$2:$D$25,3,FALSE)</f>
        <v>זרם תעשייתי אחוד</v>
      </c>
      <c r="E36" s="10" t="s">
        <v>21</v>
      </c>
      <c r="F36" s="14" t="str">
        <f>VLOOKUP(B36,'[1]תוספת שלישית בכללים'!$A$2:$D$25,4,FALSE)</f>
        <v>שמנים ושומנים, TSS, pH, COD, כלורידים, נתרן, חנקן קיילדל (TKN), זרחן כללי, סולפיד מומס (ביקבים)</v>
      </c>
      <c r="G36" s="11" t="s">
        <v>50</v>
      </c>
      <c r="H36" s="12" t="s">
        <v>17</v>
      </c>
    </row>
    <row r="37" spans="1:8" ht="107.35" x14ac:dyDescent="0.5">
      <c r="A37" s="11" t="s">
        <v>66</v>
      </c>
      <c r="B37" s="10" t="s">
        <v>39</v>
      </c>
      <c r="C37" s="13">
        <f>VLOOKUP('תכנית ניטור בסיסית'!B37,'[1]תוספת שלישית בכללים'!$A$2:$D$25,2,FALSE)</f>
        <v>4</v>
      </c>
      <c r="D37" s="13" t="str">
        <f>VLOOKUP('תכנית ניטור בסיסית'!B37,'[1]תוספת שלישית בכללים'!$A$2:$D$25,3,FALSE)</f>
        <v>זרם תעשייתי אחוד</v>
      </c>
      <c r="E37" s="10" t="s">
        <v>21</v>
      </c>
      <c r="F37" s="14" t="str">
        <f>VLOOKUP(B37,'[1]תוספת שלישית בכללים'!$A$2:$D$25,4,FALSE)</f>
        <v>שמנים ושומנים, TSS, pH, COD, כלורידים, נתרן, חנקן קיילדל (TKN), זרחן כללי, סולפיד מומס (ביקבים)</v>
      </c>
      <c r="G37" s="11" t="s">
        <v>50</v>
      </c>
      <c r="H37" s="12" t="s">
        <v>17</v>
      </c>
    </row>
    <row r="38" spans="1:8" ht="107.35" x14ac:dyDescent="0.5">
      <c r="A38" s="11" t="s">
        <v>67</v>
      </c>
      <c r="B38" s="10" t="s">
        <v>39</v>
      </c>
      <c r="C38" s="13">
        <f>VLOOKUP('תכנית ניטור בסיסית'!B38,'[1]תוספת שלישית בכללים'!$A$2:$D$25,2,FALSE)</f>
        <v>4</v>
      </c>
      <c r="D38" s="13" t="str">
        <f>VLOOKUP('תכנית ניטור בסיסית'!B38,'[1]תוספת שלישית בכללים'!$A$2:$D$25,3,FALSE)</f>
        <v>זרם תעשייתי אחוד</v>
      </c>
      <c r="E38" s="10" t="s">
        <v>21</v>
      </c>
      <c r="F38" s="14" t="str">
        <f>VLOOKUP(B38,'[1]תוספת שלישית בכללים'!$A$2:$D$25,4,FALSE)</f>
        <v>שמנים ושומנים, TSS, pH, COD, כלורידים, נתרן, חנקן קיילדל (TKN), זרחן כללי, סולפיד מומס (ביקבים)</v>
      </c>
      <c r="G38" s="11" t="s">
        <v>50</v>
      </c>
      <c r="H38" s="12" t="s">
        <v>17</v>
      </c>
    </row>
    <row r="39" spans="1:8" ht="107.35" x14ac:dyDescent="0.5">
      <c r="A39" s="11" t="s">
        <v>68</v>
      </c>
      <c r="B39" s="10" t="s">
        <v>39</v>
      </c>
      <c r="C39" s="13">
        <f>VLOOKUP('תכנית ניטור בסיסית'!B39,'[1]תוספת שלישית בכללים'!$A$2:$D$25,2,FALSE)</f>
        <v>4</v>
      </c>
      <c r="D39" s="13" t="str">
        <f>VLOOKUP('תכנית ניטור בסיסית'!B39,'[1]תוספת שלישית בכללים'!$A$2:$D$25,3,FALSE)</f>
        <v>זרם תעשייתי אחוד</v>
      </c>
      <c r="E39" s="10" t="s">
        <v>21</v>
      </c>
      <c r="F39" s="14" t="str">
        <f>VLOOKUP(B39,'[1]תוספת שלישית בכללים'!$A$2:$D$25,4,FALSE)</f>
        <v>שמנים ושומנים, TSS, pH, COD, כלורידים, נתרן, חנקן קיילדל (TKN), זרחן כללי, סולפיד מומס (ביקבים)</v>
      </c>
      <c r="G39" s="11" t="s">
        <v>69</v>
      </c>
      <c r="H39" s="12" t="s">
        <v>44</v>
      </c>
    </row>
    <row r="40" spans="1:8" ht="153.35" x14ac:dyDescent="0.5">
      <c r="A40" s="11" t="s">
        <v>70</v>
      </c>
      <c r="B40" s="10" t="s">
        <v>71</v>
      </c>
      <c r="C40" s="13">
        <f>VLOOKUP('תכנית ניטור בסיסית'!B40,'[1]תוספת שלישית בכללים'!$A$2:$D$25,2,FALSE)</f>
        <v>6</v>
      </c>
      <c r="D40" s="13" t="str">
        <f>VLOOKUP('תכנית ניטור בסיסית'!B40,'[1]תוספת שלישית בכללים'!$A$2:$D$25,3,FALSE)</f>
        <v>זרם תעשייתי אחוד</v>
      </c>
      <c r="E40" s="18" t="s">
        <v>15</v>
      </c>
      <c r="F40" s="14" t="str">
        <f>VLOOKUP(B40,'[1]תוספת שלישית בכללים'!$A$2:$D$25,4,FALSE)</f>
        <v>סריקת מתכות כבדות,TSS, VSS, שמן מינרלי (במידה וקיים עיבוד שבבי), pH, כלורידים, סולפאט, סולפיד מומס, כלל פחמימנים הלוגנים מומסים (DOX), ציאנידים, COD</v>
      </c>
      <c r="G40" s="11" t="s">
        <v>72</v>
      </c>
      <c r="H40" s="12" t="s">
        <v>17</v>
      </c>
    </row>
    <row r="41" spans="1:8" ht="122.7" x14ac:dyDescent="0.5">
      <c r="A41" s="11" t="s">
        <v>74</v>
      </c>
      <c r="B41" s="10" t="s">
        <v>73</v>
      </c>
      <c r="C41" s="13">
        <f>VLOOKUP('תכנית ניטור בסיסית'!B41,'[1]תוספת שלישית בכללים'!$A$2:$D$25,2,FALSE)</f>
        <v>4</v>
      </c>
      <c r="D41" s="13" t="str">
        <f>VLOOKUP('תכנית ניטור בסיסית'!B41,'[1]תוספת שלישית בכללים'!$A$2:$D$25,3,FALSE)</f>
        <v>זרם תעשייתי אחוד</v>
      </c>
      <c r="E41" s="18" t="s">
        <v>15</v>
      </c>
      <c r="F41" s="14" t="str">
        <f>VLOOKUP(B41,'[1]תוספת שלישית בכללים'!$A$2:$D$25,4,FALSE)</f>
        <v>שמנים ושומנים, TSS, pH, COD, חנקן קיילדל (TKN), זרחן כללי, כלורידים, נתרן, סולפיד מומס, מוליכות חשמלית, BOD</v>
      </c>
      <c r="G41" s="11" t="s">
        <v>75</v>
      </c>
      <c r="H41" s="12" t="s">
        <v>17</v>
      </c>
    </row>
    <row r="42" spans="1:8" ht="122.7" x14ac:dyDescent="0.5">
      <c r="A42" s="11" t="s">
        <v>76</v>
      </c>
      <c r="B42" s="10" t="s">
        <v>77</v>
      </c>
      <c r="C42" s="13">
        <f>VLOOKUP('תכנית ניטור בסיסית'!B42,'[1]תוספת שלישית בכללים'!$A$2:$D$25,2,FALSE)</f>
        <v>4</v>
      </c>
      <c r="D42" s="13" t="str">
        <f>VLOOKUP('תכנית ניטור בסיסית'!B42,'[1]תוספת שלישית בכללים'!$A$2:$D$25,3,FALSE)</f>
        <v>זרם תעשייתי אחוד</v>
      </c>
      <c r="E42" s="10" t="s">
        <v>21</v>
      </c>
      <c r="F42" s="14" t="str">
        <f>VLOOKUP(B42,'[1]תוספת שלישית בכללים'!$A$2:$D$25,4,FALSE)</f>
        <v>BOD, COD, שמן מינרלי, pH, VSS, TSS, פחמימנים הלוגנים מומסים (DOX), חנקן קיילדל (TKN), זרחן כללי, כלורידים, בורון</v>
      </c>
      <c r="G42" s="11" t="s">
        <v>78</v>
      </c>
      <c r="H42" s="12" t="s">
        <v>17</v>
      </c>
    </row>
    <row r="43" spans="1:8" ht="92" x14ac:dyDescent="0.5">
      <c r="A43" s="11" t="s">
        <v>79</v>
      </c>
      <c r="B43" s="10" t="s">
        <v>80</v>
      </c>
      <c r="C43" s="13">
        <f>VLOOKUP('תכנית ניטור בסיסית'!B43,'[1]תוספת שלישית בכללים'!$A$2:$D$25,2,FALSE)</f>
        <v>4</v>
      </c>
      <c r="D43" s="13" t="str">
        <f>VLOOKUP('תכנית ניטור בסיסית'!B43,'[1]תוספת שלישית בכללים'!$A$2:$D$25,3,FALSE)</f>
        <v>זרם תעשייתי  לאחר מתקן טיפול [בהתאם לצו השעה לרפתות]</v>
      </c>
      <c r="E43" s="10" t="s">
        <v>21</v>
      </c>
      <c r="F43" s="14" t="str">
        <f>VLOOKUP(B43,'[1]תוספת שלישית בכללים'!$A$2:$D$25,4,FALSE)</f>
        <v>COD, כלורידים, נתרן, pH, חנקן קיילדל (TKN),  זרחן כללי, TSS, בורון [ללא בדיקת בורון ו- pH[</v>
      </c>
      <c r="G43" s="11" t="s">
        <v>81</v>
      </c>
      <c r="H43" s="12" t="s">
        <v>17</v>
      </c>
    </row>
    <row r="44" spans="1:8" ht="92" x14ac:dyDescent="0.5">
      <c r="A44" s="11" t="s">
        <v>82</v>
      </c>
      <c r="B44" s="10" t="s">
        <v>80</v>
      </c>
      <c r="C44" s="13">
        <f>VLOOKUP('תכנית ניטור בסיסית'!B44,'[1]תוספת שלישית בכללים'!$A$2:$D$25,2,FALSE)</f>
        <v>4</v>
      </c>
      <c r="D44" s="13" t="str">
        <f>VLOOKUP('תכנית ניטור בסיסית'!B44,'[1]תוספת שלישית בכללים'!$A$2:$D$25,3,FALSE)</f>
        <v>זרם תעשייתי  לאחר מתקן טיפול [בהתאם לצו השעה לרפתות]</v>
      </c>
      <c r="E44" s="10" t="s">
        <v>21</v>
      </c>
      <c r="F44" s="14" t="str">
        <f>VLOOKUP(B44,'[1]תוספת שלישית בכללים'!$A$2:$D$25,4,FALSE)</f>
        <v>COD, כלורידים, נתרן, pH, חנקן קיילדל (TKN),  זרחן כללי, TSS, בורון [ללא בדיקת בורון ו- pH[</v>
      </c>
      <c r="G44" s="11" t="s">
        <v>81</v>
      </c>
      <c r="H44" s="12" t="s">
        <v>17</v>
      </c>
    </row>
    <row r="45" spans="1:8" ht="92" x14ac:dyDescent="0.5">
      <c r="A45" s="11" t="s">
        <v>83</v>
      </c>
      <c r="B45" s="10" t="s">
        <v>80</v>
      </c>
      <c r="C45" s="13">
        <f>VLOOKUP('תכנית ניטור בסיסית'!B45,'[1]תוספת שלישית בכללים'!$A$2:$D$25,2,FALSE)</f>
        <v>4</v>
      </c>
      <c r="D45" s="13" t="str">
        <f>VLOOKUP('תכנית ניטור בסיסית'!B45,'[1]תוספת שלישית בכללים'!$A$2:$D$25,3,FALSE)</f>
        <v>זרם תעשייתי  לאחר מתקן טיפול [בהתאם לצו השעה לרפתות]</v>
      </c>
      <c r="E45" s="10" t="s">
        <v>21</v>
      </c>
      <c r="F45" s="14" t="str">
        <f>VLOOKUP(B45,'[1]תוספת שלישית בכללים'!$A$2:$D$25,4,FALSE)</f>
        <v>COD, כלורידים, נתרן, pH, חנקן קיילדל (TKN),  זרחן כללי, TSS, בורון [ללא בדיקת בורון ו- pH[</v>
      </c>
      <c r="G45" s="11" t="s">
        <v>81</v>
      </c>
      <c r="H45" s="12" t="s">
        <v>17</v>
      </c>
    </row>
    <row r="46" spans="1:8" ht="92" x14ac:dyDescent="0.5">
      <c r="A46" s="11" t="s">
        <v>84</v>
      </c>
      <c r="B46" s="10" t="s">
        <v>80</v>
      </c>
      <c r="C46" s="13">
        <f>VLOOKUP('תכנית ניטור בסיסית'!B46,'[1]תוספת שלישית בכללים'!$A$2:$D$25,2,FALSE)</f>
        <v>4</v>
      </c>
      <c r="D46" s="13" t="str">
        <f>VLOOKUP('תכנית ניטור בסיסית'!B46,'[1]תוספת שלישית בכללים'!$A$2:$D$25,3,FALSE)</f>
        <v>זרם תעשייתי  לאחר מתקן טיפול [בהתאם לצו השעה לרפתות]</v>
      </c>
      <c r="E46" s="10" t="s">
        <v>21</v>
      </c>
      <c r="F46" s="14" t="str">
        <f>VLOOKUP(B46,'[1]תוספת שלישית בכללים'!$A$2:$D$25,4,FALSE)</f>
        <v>COD, כלורידים, נתרן, pH, חנקן קיילדל (TKN),  זרחן כללי, TSS, בורון [ללא בדיקת בורון ו- pH[</v>
      </c>
      <c r="G46" s="11" t="s">
        <v>81</v>
      </c>
      <c r="H46" s="12" t="s">
        <v>17</v>
      </c>
    </row>
    <row r="47" spans="1:8" ht="92" x14ac:dyDescent="0.5">
      <c r="A47" s="11" t="s">
        <v>85</v>
      </c>
      <c r="B47" s="10" t="s">
        <v>80</v>
      </c>
      <c r="C47" s="13">
        <f>VLOOKUP('תכנית ניטור בסיסית'!B47,'[1]תוספת שלישית בכללים'!$A$2:$D$25,2,FALSE)</f>
        <v>4</v>
      </c>
      <c r="D47" s="13" t="str">
        <f>VLOOKUP('תכנית ניטור בסיסית'!B47,'[1]תוספת שלישית בכללים'!$A$2:$D$25,3,FALSE)</f>
        <v>זרם תעשייתי  לאחר מתקן טיפול [בהתאם לצו השעה לרפתות]</v>
      </c>
      <c r="E47" s="10" t="s">
        <v>21</v>
      </c>
      <c r="F47" s="14" t="str">
        <f>VLOOKUP(B47,'[1]תוספת שלישית בכללים'!$A$2:$D$25,4,FALSE)</f>
        <v>COD, כלורידים, נתרן, pH, חנקן קיילדל (TKN),  זרחן כללי, TSS, בורון [ללא בדיקת בורון ו- pH[</v>
      </c>
      <c r="G47" s="11" t="s">
        <v>81</v>
      </c>
      <c r="H47" s="12" t="s">
        <v>17</v>
      </c>
    </row>
    <row r="48" spans="1:8" ht="92" x14ac:dyDescent="0.5">
      <c r="A48" s="11" t="s">
        <v>86</v>
      </c>
      <c r="B48" s="10" t="s">
        <v>80</v>
      </c>
      <c r="C48" s="13">
        <f>VLOOKUP('תכנית ניטור בסיסית'!B48,'[1]תוספת שלישית בכללים'!$A$2:$D$25,2,FALSE)</f>
        <v>4</v>
      </c>
      <c r="D48" s="13" t="str">
        <f>VLOOKUP('תכנית ניטור בסיסית'!B48,'[1]תוספת שלישית בכללים'!$A$2:$D$25,3,FALSE)</f>
        <v>זרם תעשייתי  לאחר מתקן טיפול [בהתאם לצו השעה לרפתות]</v>
      </c>
      <c r="E48" s="10" t="s">
        <v>21</v>
      </c>
      <c r="F48" s="14" t="str">
        <f>VLOOKUP(B48,'[1]תוספת שלישית בכללים'!$A$2:$D$25,4,FALSE)</f>
        <v>COD, כלורידים, נתרן, pH, חנקן קיילדל (TKN),  זרחן כללי, TSS, בורון [ללא בדיקת בורון ו- pH[</v>
      </c>
      <c r="G48" s="11" t="s">
        <v>81</v>
      </c>
      <c r="H48" s="12" t="s">
        <v>17</v>
      </c>
    </row>
    <row r="49" spans="1:8" ht="92" x14ac:dyDescent="0.5">
      <c r="A49" s="11" t="s">
        <v>87</v>
      </c>
      <c r="B49" s="10" t="s">
        <v>80</v>
      </c>
      <c r="C49" s="13">
        <f>VLOOKUP('תכנית ניטור בסיסית'!B49,'[1]תוספת שלישית בכללים'!$A$2:$D$25,2,FALSE)</f>
        <v>4</v>
      </c>
      <c r="D49" s="13" t="str">
        <f>VLOOKUP('תכנית ניטור בסיסית'!B49,'[1]תוספת שלישית בכללים'!$A$2:$D$25,3,FALSE)</f>
        <v>זרם תעשייתי  לאחר מתקן טיפול [בהתאם לצו השעה לרפתות]</v>
      </c>
      <c r="E49" s="10" t="s">
        <v>21</v>
      </c>
      <c r="F49" s="14" t="str">
        <f>VLOOKUP(B49,'[1]תוספת שלישית בכללים'!$A$2:$D$25,4,FALSE)</f>
        <v>COD, כלורידים, נתרן, pH, חנקן קיילדל (TKN),  זרחן כללי, TSS, בורון [ללא בדיקת בורון ו- pH[</v>
      </c>
      <c r="G49" s="11" t="s">
        <v>81</v>
      </c>
      <c r="H49" s="12" t="s">
        <v>17</v>
      </c>
    </row>
    <row r="50" spans="1:8" ht="92" x14ac:dyDescent="0.5">
      <c r="A50" s="11" t="s">
        <v>88</v>
      </c>
      <c r="B50" s="10" t="s">
        <v>80</v>
      </c>
      <c r="C50" s="13">
        <f>VLOOKUP('תכנית ניטור בסיסית'!B50,'[1]תוספת שלישית בכללים'!$A$2:$D$25,2,FALSE)</f>
        <v>4</v>
      </c>
      <c r="D50" s="13" t="str">
        <f>VLOOKUP('תכנית ניטור בסיסית'!B50,'[1]תוספת שלישית בכללים'!$A$2:$D$25,3,FALSE)</f>
        <v>זרם תעשייתי  לאחר מתקן טיפול [בהתאם לצו השעה לרפתות]</v>
      </c>
      <c r="E50" s="10" t="s">
        <v>21</v>
      </c>
      <c r="F50" s="14" t="str">
        <f>VLOOKUP(B50,'[1]תוספת שלישית בכללים'!$A$2:$D$25,4,FALSE)</f>
        <v>COD, כלורידים, נתרן, pH, חנקן קיילדל (TKN),  זרחן כללי, TSS, בורון [ללא בדיקת בורון ו- pH[</v>
      </c>
      <c r="G50" s="11" t="s">
        <v>81</v>
      </c>
      <c r="H50" s="12" t="s">
        <v>17</v>
      </c>
    </row>
    <row r="51" spans="1:8" ht="92" x14ac:dyDescent="0.5">
      <c r="A51" s="11" t="s">
        <v>89</v>
      </c>
      <c r="B51" s="10" t="s">
        <v>80</v>
      </c>
      <c r="C51" s="13">
        <f>VLOOKUP('תכנית ניטור בסיסית'!B51,'[1]תוספת שלישית בכללים'!$A$2:$D$25,2,FALSE)</f>
        <v>4</v>
      </c>
      <c r="D51" s="13" t="str">
        <f>VLOOKUP('תכנית ניטור בסיסית'!B51,'[1]תוספת שלישית בכללים'!$A$2:$D$25,3,FALSE)</f>
        <v>זרם תעשייתי  לאחר מתקן טיפול [בהתאם לצו השעה לרפתות]</v>
      </c>
      <c r="E51" s="10" t="s">
        <v>21</v>
      </c>
      <c r="F51" s="14" t="str">
        <f>VLOOKUP(B51,'[1]תוספת שלישית בכללים'!$A$2:$D$25,4,FALSE)</f>
        <v>COD, כלורידים, נתרן, pH, חנקן קיילדל (TKN),  זרחן כללי, TSS, בורון [ללא בדיקת בורון ו- pH[</v>
      </c>
      <c r="G51" s="11" t="s">
        <v>81</v>
      </c>
      <c r="H51" s="12" t="s">
        <v>17</v>
      </c>
    </row>
    <row r="52" spans="1:8" ht="92" x14ac:dyDescent="0.5">
      <c r="A52" s="11" t="s">
        <v>90</v>
      </c>
      <c r="B52" s="10" t="s">
        <v>80</v>
      </c>
      <c r="C52" s="13">
        <f>VLOOKUP('תכנית ניטור בסיסית'!B52,'[1]תוספת שלישית בכללים'!$A$2:$D$25,2,FALSE)</f>
        <v>4</v>
      </c>
      <c r="D52" s="13" t="str">
        <f>VLOOKUP('תכנית ניטור בסיסית'!B52,'[1]תוספת שלישית בכללים'!$A$2:$D$25,3,FALSE)</f>
        <v>זרם תעשייתי  לאחר מתקן טיפול [בהתאם לצו השעה לרפתות]</v>
      </c>
      <c r="E52" s="10" t="s">
        <v>21</v>
      </c>
      <c r="F52" s="14" t="str">
        <f>VLOOKUP(B52,'[1]תוספת שלישית בכללים'!$A$2:$D$25,4,FALSE)</f>
        <v>COD, כלורידים, נתרן, pH, חנקן קיילדל (TKN),  זרחן כללי, TSS, בורון [ללא בדיקת בורון ו- pH[</v>
      </c>
      <c r="G52" s="11" t="s">
        <v>81</v>
      </c>
      <c r="H52" s="12" t="s">
        <v>17</v>
      </c>
    </row>
    <row r="53" spans="1:8" ht="92" x14ac:dyDescent="0.5">
      <c r="A53" s="11" t="s">
        <v>91</v>
      </c>
      <c r="B53" s="10" t="s">
        <v>80</v>
      </c>
      <c r="C53" s="13">
        <f>VLOOKUP('תכנית ניטור בסיסית'!B53,'[1]תוספת שלישית בכללים'!$A$2:$D$25,2,FALSE)</f>
        <v>4</v>
      </c>
      <c r="D53" s="13" t="str">
        <f>VLOOKUP('תכנית ניטור בסיסית'!B53,'[1]תוספת שלישית בכללים'!$A$2:$D$25,3,FALSE)</f>
        <v>זרם תעשייתי  לאחר מתקן טיפול [בהתאם לצו השעה לרפתות]</v>
      </c>
      <c r="E53" s="10" t="s">
        <v>21</v>
      </c>
      <c r="F53" s="14" t="str">
        <f>VLOOKUP(B53,'[1]תוספת שלישית בכללים'!$A$2:$D$25,4,FALSE)</f>
        <v>COD, כלורידים, נתרן, pH, חנקן קיילדל (TKN),  זרחן כללי, TSS, בורון [ללא בדיקת בורון ו- pH[</v>
      </c>
      <c r="G53" s="11" t="s">
        <v>81</v>
      </c>
      <c r="H53" s="12" t="s">
        <v>17</v>
      </c>
    </row>
    <row r="54" spans="1:8" ht="92" x14ac:dyDescent="0.5">
      <c r="A54" s="11" t="s">
        <v>92</v>
      </c>
      <c r="B54" s="10" t="s">
        <v>80</v>
      </c>
      <c r="C54" s="13">
        <f>VLOOKUP('תכנית ניטור בסיסית'!B54,'[1]תוספת שלישית בכללים'!$A$2:$D$25,2,FALSE)</f>
        <v>4</v>
      </c>
      <c r="D54" s="13" t="str">
        <f>VLOOKUP('תכנית ניטור בסיסית'!B54,'[1]תוספת שלישית בכללים'!$A$2:$D$25,3,FALSE)</f>
        <v>זרם תעשייתי  לאחר מתקן טיפול [בהתאם לצו השעה לרפתות]</v>
      </c>
      <c r="E54" s="10" t="s">
        <v>21</v>
      </c>
      <c r="F54" s="14" t="str">
        <f>VLOOKUP(B54,'[1]תוספת שלישית בכללים'!$A$2:$D$25,4,FALSE)</f>
        <v>COD, כלורידים, נתרן, pH, חנקן קיילדל (TKN),  זרחן כללי, TSS, בורון [ללא בדיקת בורון ו- pH[</v>
      </c>
      <c r="G54" s="11" t="s">
        <v>81</v>
      </c>
      <c r="H54" s="12" t="s">
        <v>17</v>
      </c>
    </row>
    <row r="55" spans="1:8" ht="92" x14ac:dyDescent="0.5">
      <c r="A55" s="11" t="s">
        <v>93</v>
      </c>
      <c r="B55" s="10" t="s">
        <v>80</v>
      </c>
      <c r="C55" s="13">
        <f>VLOOKUP('תכנית ניטור בסיסית'!B55,'[1]תוספת שלישית בכללים'!$A$2:$D$25,2,FALSE)</f>
        <v>4</v>
      </c>
      <c r="D55" s="13" t="str">
        <f>VLOOKUP('תכנית ניטור בסיסית'!B55,'[1]תוספת שלישית בכללים'!$A$2:$D$25,3,FALSE)</f>
        <v>זרם תעשייתי  לאחר מתקן טיפול [בהתאם לצו השעה לרפתות]</v>
      </c>
      <c r="E55" s="10" t="s">
        <v>21</v>
      </c>
      <c r="F55" s="14" t="str">
        <f>VLOOKUP(B55,'[1]תוספת שלישית בכללים'!$A$2:$D$25,4,FALSE)</f>
        <v>COD, כלורידים, נתרן, pH, חנקן קיילדל (TKN),  זרחן כללי, TSS, בורון [ללא בדיקת בורון ו- pH[</v>
      </c>
      <c r="G55" s="11" t="s">
        <v>81</v>
      </c>
      <c r="H55" s="12" t="s">
        <v>17</v>
      </c>
    </row>
    <row r="56" spans="1:8" ht="92" x14ac:dyDescent="0.5">
      <c r="A56" s="11" t="s">
        <v>94</v>
      </c>
      <c r="B56" s="10" t="s">
        <v>80</v>
      </c>
      <c r="C56" s="13">
        <f>VLOOKUP('תכנית ניטור בסיסית'!B56,'[1]תוספת שלישית בכללים'!$A$2:$D$25,2,FALSE)</f>
        <v>4</v>
      </c>
      <c r="D56" s="13" t="str">
        <f>VLOOKUP('תכנית ניטור בסיסית'!B56,'[1]תוספת שלישית בכללים'!$A$2:$D$25,3,FALSE)</f>
        <v>זרם תעשייתי  לאחר מתקן טיפול [בהתאם לצו השעה לרפתות]</v>
      </c>
      <c r="E56" s="10" t="s">
        <v>21</v>
      </c>
      <c r="F56" s="14" t="str">
        <f>VLOOKUP(B56,'[1]תוספת שלישית בכללים'!$A$2:$D$25,4,FALSE)</f>
        <v>COD, כלורידים, נתרן, pH, חנקן קיילדל (TKN),  זרחן כללי, TSS, בורון [ללא בדיקת בורון ו- pH[</v>
      </c>
      <c r="G56" s="11" t="s">
        <v>81</v>
      </c>
      <c r="H56" s="12" t="s">
        <v>17</v>
      </c>
    </row>
    <row r="57" spans="1:8" ht="92" x14ac:dyDescent="0.5">
      <c r="A57" s="11" t="s">
        <v>95</v>
      </c>
      <c r="B57" s="10" t="s">
        <v>80</v>
      </c>
      <c r="C57" s="13">
        <f>VLOOKUP('תכנית ניטור בסיסית'!B57,'[1]תוספת שלישית בכללים'!$A$2:$D$25,2,FALSE)</f>
        <v>4</v>
      </c>
      <c r="D57" s="13" t="str">
        <f>VLOOKUP('תכנית ניטור בסיסית'!B57,'[1]תוספת שלישית בכללים'!$A$2:$D$25,3,FALSE)</f>
        <v>זרם תעשייתי  לאחר מתקן טיפול [בהתאם לצו השעה לרפתות]</v>
      </c>
      <c r="E57" s="10" t="s">
        <v>21</v>
      </c>
      <c r="F57" s="14" t="str">
        <f>VLOOKUP(B57,'[1]תוספת שלישית בכללים'!$A$2:$D$25,4,FALSE)</f>
        <v>COD, כלורידים, נתרן, pH, חנקן קיילדל (TKN),  זרחן כללי, TSS, בורון [ללא בדיקת בורון ו- pH[</v>
      </c>
      <c r="G57" s="11" t="s">
        <v>81</v>
      </c>
      <c r="H57" s="12" t="s">
        <v>17</v>
      </c>
    </row>
    <row r="58" spans="1:8" ht="92" x14ac:dyDescent="0.5">
      <c r="A58" s="11" t="s">
        <v>96</v>
      </c>
      <c r="B58" s="10" t="s">
        <v>80</v>
      </c>
      <c r="C58" s="13">
        <f>VLOOKUP('תכנית ניטור בסיסית'!B58,'[1]תוספת שלישית בכללים'!$A$2:$D$25,2,FALSE)</f>
        <v>4</v>
      </c>
      <c r="D58" s="13" t="str">
        <f>VLOOKUP('תכנית ניטור בסיסית'!B58,'[1]תוספת שלישית בכללים'!$A$2:$D$25,3,FALSE)</f>
        <v>זרם תעשייתי  לאחר מתקן טיפול [בהתאם לצו השעה לרפתות]</v>
      </c>
      <c r="E58" s="10" t="s">
        <v>21</v>
      </c>
      <c r="F58" s="14" t="str">
        <f>VLOOKUP(B58,'[1]תוספת שלישית בכללים'!$A$2:$D$25,4,FALSE)</f>
        <v>COD, כלורידים, נתרן, pH, חנקן קיילדל (TKN),  זרחן כללי, TSS, בורון [ללא בדיקת בורון ו- pH[</v>
      </c>
      <c r="G58" s="11" t="s">
        <v>81</v>
      </c>
      <c r="H58" s="12" t="s">
        <v>17</v>
      </c>
    </row>
    <row r="59" spans="1:8" ht="92" x14ac:dyDescent="0.5">
      <c r="A59" s="11" t="s">
        <v>97</v>
      </c>
      <c r="B59" s="10" t="s">
        <v>80</v>
      </c>
      <c r="C59" s="13">
        <f>VLOOKUP('תכנית ניטור בסיסית'!B59,'[1]תוספת שלישית בכללים'!$A$2:$D$25,2,FALSE)</f>
        <v>4</v>
      </c>
      <c r="D59" s="13" t="str">
        <f>VLOOKUP('תכנית ניטור בסיסית'!B59,'[1]תוספת שלישית בכללים'!$A$2:$D$25,3,FALSE)</f>
        <v>זרם תעשייתי  לאחר מתקן טיפול [בהתאם לצו השעה לרפתות]</v>
      </c>
      <c r="E59" s="10" t="s">
        <v>21</v>
      </c>
      <c r="F59" s="14" t="str">
        <f>VLOOKUP(B59,'[1]תוספת שלישית בכללים'!$A$2:$D$25,4,FALSE)</f>
        <v>COD, כלורידים, נתרן, pH, חנקן קיילדל (TKN),  זרחן כללי, TSS, בורון [ללא בדיקת בורון ו- pH[</v>
      </c>
      <c r="G59" s="11" t="s">
        <v>81</v>
      </c>
      <c r="H59" s="12" t="s">
        <v>17</v>
      </c>
    </row>
    <row r="60" spans="1:8" ht="92" x14ac:dyDescent="0.5">
      <c r="A60" s="11" t="s">
        <v>98</v>
      </c>
      <c r="B60" s="10" t="s">
        <v>80</v>
      </c>
      <c r="C60" s="13">
        <f>VLOOKUP('תכנית ניטור בסיסית'!B60,'[1]תוספת שלישית בכללים'!$A$2:$D$25,2,FALSE)</f>
        <v>4</v>
      </c>
      <c r="D60" s="13" t="str">
        <f>VLOOKUP('תכנית ניטור בסיסית'!B60,'[1]תוספת שלישית בכללים'!$A$2:$D$25,3,FALSE)</f>
        <v>זרם תעשייתי  לאחר מתקן טיפול [בהתאם לצו השעה לרפתות]</v>
      </c>
      <c r="E60" s="10" t="s">
        <v>21</v>
      </c>
      <c r="F60" s="14" t="str">
        <f>VLOOKUP(B60,'[1]תוספת שלישית בכללים'!$A$2:$D$25,4,FALSE)</f>
        <v>COD, כלורידים, נתרן, pH, חנקן קיילדל (TKN),  זרחן כללי, TSS, בורון [ללא בדיקת בורון ו- pH[</v>
      </c>
      <c r="G60" s="11" t="s">
        <v>81</v>
      </c>
      <c r="H60" s="12" t="s">
        <v>17</v>
      </c>
    </row>
    <row r="61" spans="1:8" ht="92" x14ac:dyDescent="0.5">
      <c r="A61" s="11" t="s">
        <v>99</v>
      </c>
      <c r="B61" s="10" t="s">
        <v>80</v>
      </c>
      <c r="C61" s="13">
        <f>VLOOKUP('תכנית ניטור בסיסית'!B61,'[1]תוספת שלישית בכללים'!$A$2:$D$25,2,FALSE)</f>
        <v>4</v>
      </c>
      <c r="D61" s="13" t="str">
        <f>VLOOKUP('תכנית ניטור בסיסית'!B61,'[1]תוספת שלישית בכללים'!$A$2:$D$25,3,FALSE)</f>
        <v>זרם תעשייתי  לאחר מתקן טיפול [בהתאם לצו השעה לרפתות]</v>
      </c>
      <c r="E61" s="10" t="s">
        <v>21</v>
      </c>
      <c r="F61" s="14" t="str">
        <f>VLOOKUP(B61,'[1]תוספת שלישית בכללים'!$A$2:$D$25,4,FALSE)</f>
        <v>COD, כלורידים, נתרן, pH, חנקן קיילדל (TKN),  זרחן כללי, TSS, בורון [ללא בדיקת בורון ו- pH[</v>
      </c>
      <c r="G61" s="11" t="s">
        <v>81</v>
      </c>
      <c r="H61" s="12" t="s">
        <v>17</v>
      </c>
    </row>
    <row r="62" spans="1:8" ht="92" x14ac:dyDescent="0.5">
      <c r="A62" s="11" t="s">
        <v>100</v>
      </c>
      <c r="B62" s="10" t="s">
        <v>80</v>
      </c>
      <c r="C62" s="13">
        <f>VLOOKUP('תכנית ניטור בסיסית'!B62,'[1]תוספת שלישית בכללים'!$A$2:$D$25,2,FALSE)</f>
        <v>4</v>
      </c>
      <c r="D62" s="13" t="str">
        <f>VLOOKUP('תכנית ניטור בסיסית'!B62,'[1]תוספת שלישית בכללים'!$A$2:$D$25,3,FALSE)</f>
        <v>זרם תעשייתי  לאחר מתקן טיפול [בהתאם לצו השעה לרפתות]</v>
      </c>
      <c r="E62" s="10" t="s">
        <v>21</v>
      </c>
      <c r="F62" s="14" t="str">
        <f>VLOOKUP(B62,'[1]תוספת שלישית בכללים'!$A$2:$D$25,4,FALSE)</f>
        <v>COD, כלורידים, נתרן, pH, חנקן קיילדל (TKN),  זרחן כללי, TSS, בורון [ללא בדיקת בורון ו- pH[</v>
      </c>
      <c r="G62" s="11" t="s">
        <v>81</v>
      </c>
      <c r="H62" s="12" t="s">
        <v>17</v>
      </c>
    </row>
    <row r="63" spans="1:8" ht="92" x14ac:dyDescent="0.5">
      <c r="A63" s="11" t="s">
        <v>101</v>
      </c>
      <c r="B63" s="10" t="s">
        <v>80</v>
      </c>
      <c r="C63" s="13">
        <f>VLOOKUP('תכנית ניטור בסיסית'!B63,'[1]תוספת שלישית בכללים'!$A$2:$D$25,2,FALSE)</f>
        <v>4</v>
      </c>
      <c r="D63" s="13" t="str">
        <f>VLOOKUP('תכנית ניטור בסיסית'!B63,'[1]תוספת שלישית בכללים'!$A$2:$D$25,3,FALSE)</f>
        <v>זרם תעשייתי  לאחר מתקן טיפול [בהתאם לצו השעה לרפתות]</v>
      </c>
      <c r="E63" s="10" t="s">
        <v>21</v>
      </c>
      <c r="F63" s="14" t="str">
        <f>VLOOKUP(B63,'[1]תוספת שלישית בכללים'!$A$2:$D$25,4,FALSE)</f>
        <v>COD, כלורידים, נתרן, pH, חנקן קיילדל (TKN),  זרחן כללי, TSS, בורון [ללא בדיקת בורון ו- pH[</v>
      </c>
      <c r="G63" s="11" t="s">
        <v>81</v>
      </c>
      <c r="H63" s="12" t="s">
        <v>17</v>
      </c>
    </row>
    <row r="64" spans="1:8" ht="92" x14ac:dyDescent="0.5">
      <c r="A64" s="11" t="s">
        <v>102</v>
      </c>
      <c r="B64" s="10" t="s">
        <v>80</v>
      </c>
      <c r="C64" s="13">
        <f>VLOOKUP('תכנית ניטור בסיסית'!B64,'[1]תוספת שלישית בכללים'!$A$2:$D$25,2,FALSE)</f>
        <v>4</v>
      </c>
      <c r="D64" s="13" t="str">
        <f>VLOOKUP('תכנית ניטור בסיסית'!B64,'[1]תוספת שלישית בכללים'!$A$2:$D$25,3,FALSE)</f>
        <v>זרם תעשייתי  לאחר מתקן טיפול [בהתאם לצו השעה לרפתות]</v>
      </c>
      <c r="E64" s="10" t="s">
        <v>21</v>
      </c>
      <c r="F64" s="14" t="str">
        <f>VLOOKUP(B64,'[1]תוספת שלישית בכללים'!$A$2:$D$25,4,FALSE)</f>
        <v>COD, כלורידים, נתרן, pH, חנקן קיילדל (TKN),  זרחן כללי, TSS, בורון [ללא בדיקת בורון ו- pH[</v>
      </c>
      <c r="G64" s="11" t="s">
        <v>81</v>
      </c>
      <c r="H64" s="12" t="s">
        <v>17</v>
      </c>
    </row>
    <row r="65" spans="1:8" ht="92" x14ac:dyDescent="0.5">
      <c r="A65" s="11" t="s">
        <v>103</v>
      </c>
      <c r="B65" s="10" t="s">
        <v>80</v>
      </c>
      <c r="C65" s="13">
        <f>VLOOKUP('תכנית ניטור בסיסית'!B65,'[1]תוספת שלישית בכללים'!$A$2:$D$25,2,FALSE)</f>
        <v>4</v>
      </c>
      <c r="D65" s="13" t="str">
        <f>VLOOKUP('תכנית ניטור בסיסית'!B65,'[1]תוספת שלישית בכללים'!$A$2:$D$25,3,FALSE)</f>
        <v>זרם תעשייתי  לאחר מתקן טיפול [בהתאם לצו השעה לרפתות]</v>
      </c>
      <c r="E65" s="10" t="s">
        <v>21</v>
      </c>
      <c r="F65" s="14" t="str">
        <f>VLOOKUP(B65,'[1]תוספת שלישית בכללים'!$A$2:$D$25,4,FALSE)</f>
        <v>COD, כלורידים, נתרן, pH, חנקן קיילדל (TKN),  זרחן כללי, TSS, בורון [ללא בדיקת בורון ו- pH[</v>
      </c>
      <c r="G65" s="11" t="s">
        <v>81</v>
      </c>
      <c r="H65" s="12" t="s">
        <v>17</v>
      </c>
    </row>
    <row r="66" spans="1:8" ht="92" x14ac:dyDescent="0.5">
      <c r="A66" s="11" t="s">
        <v>104</v>
      </c>
      <c r="B66" s="10" t="s">
        <v>80</v>
      </c>
      <c r="C66" s="13">
        <f>VLOOKUP('תכנית ניטור בסיסית'!B66,'[1]תוספת שלישית בכללים'!$A$2:$D$25,2,FALSE)</f>
        <v>4</v>
      </c>
      <c r="D66" s="13" t="str">
        <f>VLOOKUP('תכנית ניטור בסיסית'!B66,'[1]תוספת שלישית בכללים'!$A$2:$D$25,3,FALSE)</f>
        <v>זרם תעשייתי  לאחר מתקן טיפול [בהתאם לצו השעה לרפתות]</v>
      </c>
      <c r="E66" s="10" t="s">
        <v>21</v>
      </c>
      <c r="F66" s="14" t="str">
        <f>VLOOKUP(B66,'[1]תוספת שלישית בכללים'!$A$2:$D$25,4,FALSE)</f>
        <v>COD, כלורידים, נתרן, pH, חנקן קיילדל (TKN),  זרחן כללי, TSS, בורון [ללא בדיקת בורון ו- pH[</v>
      </c>
      <c r="G66" s="11" t="s">
        <v>81</v>
      </c>
      <c r="H66" s="12" t="s">
        <v>17</v>
      </c>
    </row>
    <row r="67" spans="1:8" ht="92" x14ac:dyDescent="0.5">
      <c r="A67" s="11" t="s">
        <v>105</v>
      </c>
      <c r="B67" s="10" t="s">
        <v>80</v>
      </c>
      <c r="C67" s="13">
        <f>VLOOKUP('תכנית ניטור בסיסית'!B67,'[1]תוספת שלישית בכללים'!$A$2:$D$25,2,FALSE)</f>
        <v>4</v>
      </c>
      <c r="D67" s="13" t="str">
        <f>VLOOKUP('תכנית ניטור בסיסית'!B67,'[1]תוספת שלישית בכללים'!$A$2:$D$25,3,FALSE)</f>
        <v>זרם תעשייתי  לאחר מתקן טיפול [בהתאם לצו השעה לרפתות]</v>
      </c>
      <c r="E67" s="10" t="s">
        <v>21</v>
      </c>
      <c r="F67" s="14" t="str">
        <f>VLOOKUP(B67,'[1]תוספת שלישית בכללים'!$A$2:$D$25,4,FALSE)</f>
        <v>COD, כלורידים, נתרן, pH, חנקן קיילדל (TKN),  זרחן כללי, TSS, בורון [ללא בדיקת בורון ו- pH[</v>
      </c>
      <c r="G67" s="11" t="s">
        <v>81</v>
      </c>
      <c r="H67" s="12" t="s">
        <v>17</v>
      </c>
    </row>
    <row r="68" spans="1:8" ht="92" x14ac:dyDescent="0.5">
      <c r="A68" s="11" t="s">
        <v>106</v>
      </c>
      <c r="B68" s="10" t="s">
        <v>80</v>
      </c>
      <c r="C68" s="13">
        <f>VLOOKUP('תכנית ניטור בסיסית'!B68,'[1]תוספת שלישית בכללים'!$A$2:$D$25,2,FALSE)</f>
        <v>4</v>
      </c>
      <c r="D68" s="13" t="str">
        <f>VLOOKUP('תכנית ניטור בסיסית'!B68,'[1]תוספת שלישית בכללים'!$A$2:$D$25,3,FALSE)</f>
        <v>זרם תעשייתי  לאחר מתקן טיפול [בהתאם לצו השעה לרפתות]</v>
      </c>
      <c r="E68" s="10" t="s">
        <v>21</v>
      </c>
      <c r="F68" s="14" t="str">
        <f>VLOOKUP(B68,'[1]תוספת שלישית בכללים'!$A$2:$D$25,4,FALSE)</f>
        <v>COD, כלורידים, נתרן, pH, חנקן קיילדל (TKN),  זרחן כללי, TSS, בורון [ללא בדיקת בורון ו- pH[</v>
      </c>
      <c r="G68" s="11" t="s">
        <v>81</v>
      </c>
      <c r="H68" s="12" t="s">
        <v>17</v>
      </c>
    </row>
    <row r="69" spans="1:8" ht="128.25" customHeight="1" x14ac:dyDescent="0.5">
      <c r="A69" s="21" t="s">
        <v>107</v>
      </c>
      <c r="B69" s="10" t="s">
        <v>80</v>
      </c>
      <c r="C69" s="13">
        <f>VLOOKUP('תכנית ניטור בסיסית'!B69,'[1]תוספת שלישית בכללים'!$A$2:$D$25,2,FALSE)</f>
        <v>4</v>
      </c>
      <c r="D69" s="14" t="str">
        <f>VLOOKUP('תכנית ניטור בסיסית'!B69,'[1]תוספת שלישית בכללים'!$A$2:$D$25,3,FALSE)</f>
        <v>זרם תעשייתי  לאחר מתקן טיפול [בהתאם לצו השעה לרפתות]</v>
      </c>
      <c r="E69" s="10" t="s">
        <v>21</v>
      </c>
      <c r="F69" s="14" t="str">
        <f>VLOOKUP(B69,'[1]תוספת שלישית בכללים'!$A$2:$D$25,4,FALSE)</f>
        <v>COD, כלורידים, נתרן, pH, חנקן קיילדל (TKN),  זרחן כללי, TSS, בורון [ללא בדיקת בורון ו- pH[</v>
      </c>
      <c r="G69" s="11" t="s">
        <v>108</v>
      </c>
      <c r="H69" s="10" t="s">
        <v>44</v>
      </c>
    </row>
    <row r="70" spans="1:8" ht="92" x14ac:dyDescent="0.5">
      <c r="A70" s="11" t="s">
        <v>109</v>
      </c>
      <c r="B70" s="10" t="s">
        <v>80</v>
      </c>
      <c r="C70" s="13">
        <f>VLOOKUP('תכנית ניטור בסיסית'!B70,'[1]תוספת שלישית בכללים'!$A$2:$D$25,2,FALSE)</f>
        <v>4</v>
      </c>
      <c r="D70" s="13" t="str">
        <f>VLOOKUP('תכנית ניטור בסיסית'!B70,'[1]תוספת שלישית בכללים'!$A$2:$D$25,3,FALSE)</f>
        <v>זרם תעשייתי  לאחר מתקן טיפול [בהתאם לצו השעה לרפתות]</v>
      </c>
      <c r="E70" s="10" t="s">
        <v>21</v>
      </c>
      <c r="F70" s="14" t="str">
        <f>VLOOKUP(B70,'[1]תוספת שלישית בכללים'!$A$2:$D$25,4,FALSE)</f>
        <v>COD, כלורידים, נתרן, pH, חנקן קיילדל (TKN),  זרחן כללי, TSS, בורון [ללא בדיקת בורון ו- pH[</v>
      </c>
      <c r="G70" s="11" t="s">
        <v>81</v>
      </c>
      <c r="H70" s="12" t="s">
        <v>17</v>
      </c>
    </row>
    <row r="71" spans="1:8" ht="92" x14ac:dyDescent="0.5">
      <c r="A71" s="11" t="s">
        <v>110</v>
      </c>
      <c r="B71" s="10" t="s">
        <v>80</v>
      </c>
      <c r="C71" s="13">
        <f>VLOOKUP('תכנית ניטור בסיסית'!B71,'[1]תוספת שלישית בכללים'!$A$2:$D$25,2,FALSE)</f>
        <v>4</v>
      </c>
      <c r="D71" s="13" t="str">
        <f>VLOOKUP('תכנית ניטור בסיסית'!B71,'[1]תוספת שלישית בכללים'!$A$2:$D$25,3,FALSE)</f>
        <v>זרם תעשייתי  לאחר מתקן טיפול [בהתאם לצו השעה לרפתות]</v>
      </c>
      <c r="E71" s="10" t="s">
        <v>21</v>
      </c>
      <c r="F71" s="14" t="str">
        <f>VLOOKUP(B71,'[1]תוספת שלישית בכללים'!$A$2:$D$25,4,FALSE)</f>
        <v>COD, כלורידים, נתרן, pH, חנקן קיילדל (TKN),  זרחן כללי, TSS, בורון [ללא בדיקת בורון ו- pH[</v>
      </c>
      <c r="G71" s="11" t="s">
        <v>81</v>
      </c>
      <c r="H71" s="12" t="s">
        <v>17</v>
      </c>
    </row>
    <row r="72" spans="1:8" ht="92" x14ac:dyDescent="0.5">
      <c r="A72" s="11" t="s">
        <v>111</v>
      </c>
      <c r="B72" s="10" t="s">
        <v>80</v>
      </c>
      <c r="C72" s="13">
        <f>VLOOKUP('תכנית ניטור בסיסית'!B72,'[1]תוספת שלישית בכללים'!$A$2:$D$25,2,FALSE)</f>
        <v>4</v>
      </c>
      <c r="D72" s="13" t="str">
        <f>VLOOKUP('תכנית ניטור בסיסית'!B72,'[1]תוספת שלישית בכללים'!$A$2:$D$25,3,FALSE)</f>
        <v>זרם תעשייתי  לאחר מתקן טיפול [בהתאם לצו השעה לרפתות]</v>
      </c>
      <c r="E72" s="10" t="s">
        <v>21</v>
      </c>
      <c r="F72" s="14" t="str">
        <f>VLOOKUP(B72,'[1]תוספת שלישית בכללים'!$A$2:$D$25,4,FALSE)</f>
        <v>COD, כלורידים, נתרן, pH, חנקן קיילדל (TKN),  זרחן כללי, TSS, בורון [ללא בדיקת בורון ו- pH[</v>
      </c>
      <c r="G72" s="11" t="s">
        <v>81</v>
      </c>
      <c r="H72" s="12" t="s">
        <v>17</v>
      </c>
    </row>
    <row r="73" spans="1:8" ht="92" x14ac:dyDescent="0.5">
      <c r="A73" s="11" t="s">
        <v>112</v>
      </c>
      <c r="B73" s="10" t="s">
        <v>80</v>
      </c>
      <c r="C73" s="13">
        <f>VLOOKUP('תכנית ניטור בסיסית'!B73,'[1]תוספת שלישית בכללים'!$A$2:$D$25,2,FALSE)</f>
        <v>4</v>
      </c>
      <c r="D73" s="13" t="str">
        <f>VLOOKUP('תכנית ניטור בסיסית'!B73,'[1]תוספת שלישית בכללים'!$A$2:$D$25,3,FALSE)</f>
        <v>זרם תעשייתי  לאחר מתקן טיפול [בהתאם לצו השעה לרפתות]</v>
      </c>
      <c r="E73" s="10" t="s">
        <v>21</v>
      </c>
      <c r="F73" s="14" t="str">
        <f>VLOOKUP(B73,'[1]תוספת שלישית בכללים'!$A$2:$D$25,4,FALSE)</f>
        <v>COD, כלורידים, נתרן, pH, חנקן קיילדל (TKN),  זרחן כללי, TSS, בורון [ללא בדיקת בורון ו- pH[</v>
      </c>
      <c r="G73" s="22" t="s">
        <v>81</v>
      </c>
      <c r="H73" s="12" t="s">
        <v>17</v>
      </c>
    </row>
    <row r="74" spans="1:8" ht="92" x14ac:dyDescent="0.5">
      <c r="A74" s="11" t="s">
        <v>113</v>
      </c>
      <c r="B74" s="10" t="s">
        <v>80</v>
      </c>
      <c r="C74" s="13">
        <f>VLOOKUP('תכנית ניטור בסיסית'!B74,'[1]תוספת שלישית בכללים'!$A$2:$D$25,2,FALSE)</f>
        <v>4</v>
      </c>
      <c r="D74" s="13" t="str">
        <f>VLOOKUP('תכנית ניטור בסיסית'!B74,'[1]תוספת שלישית בכללים'!$A$2:$D$25,3,FALSE)</f>
        <v>זרם תעשייתי  לאחר מתקן טיפול [בהתאם לצו השעה לרפתות]</v>
      </c>
      <c r="E74" s="10" t="s">
        <v>21</v>
      </c>
      <c r="F74" s="14" t="str">
        <f>VLOOKUP(B74,'[1]תוספת שלישית בכללים'!$A$2:$D$25,4,FALSE)</f>
        <v>COD, כלורידים, נתרן, pH, חנקן קיילדל (TKN),  זרחן כללי, TSS, בורון [ללא בדיקת בורון ו- pH[</v>
      </c>
      <c r="G74" s="11" t="s">
        <v>81</v>
      </c>
      <c r="H74" s="12" t="s">
        <v>17</v>
      </c>
    </row>
    <row r="75" spans="1:8" ht="92" x14ac:dyDescent="0.5">
      <c r="A75" s="11" t="s">
        <v>114</v>
      </c>
      <c r="B75" s="10" t="s">
        <v>80</v>
      </c>
      <c r="C75" s="13">
        <f>VLOOKUP('תכנית ניטור בסיסית'!B75,'[1]תוספת שלישית בכללים'!$A$2:$D$25,2,FALSE)</f>
        <v>4</v>
      </c>
      <c r="D75" s="13" t="str">
        <f>VLOOKUP('תכנית ניטור בסיסית'!B75,'[1]תוספת שלישית בכללים'!$A$2:$D$25,3,FALSE)</f>
        <v>זרם תעשייתי  לאחר מתקן טיפול [בהתאם לצו השעה לרפתות]</v>
      </c>
      <c r="E75" s="10" t="s">
        <v>21</v>
      </c>
      <c r="F75" s="14" t="str">
        <f>VLOOKUP(B75,'[1]תוספת שלישית בכללים'!$A$2:$D$25,4,FALSE)</f>
        <v>COD, כלורידים, נתרן, pH, חנקן קיילדל (TKN),  זרחן כללי, TSS, בורון [ללא בדיקת בורון ו- pH[</v>
      </c>
      <c r="G75" s="11" t="s">
        <v>108</v>
      </c>
      <c r="H75" s="12" t="s">
        <v>44</v>
      </c>
    </row>
    <row r="76" spans="1:8" ht="92" x14ac:dyDescent="0.5">
      <c r="A76" s="11" t="s">
        <v>115</v>
      </c>
      <c r="B76" s="10" t="s">
        <v>80</v>
      </c>
      <c r="C76" s="13">
        <f>VLOOKUP('תכנית ניטור בסיסית'!B76,'[1]תוספת שלישית בכללים'!$A$2:$D$25,2,FALSE)</f>
        <v>4</v>
      </c>
      <c r="D76" s="13" t="str">
        <f>VLOOKUP('תכנית ניטור בסיסית'!B76,'[1]תוספת שלישית בכללים'!$A$2:$D$25,3,FALSE)</f>
        <v>זרם תעשייתי  לאחר מתקן טיפול [בהתאם לצו השעה לרפתות]</v>
      </c>
      <c r="E76" s="10" t="s">
        <v>21</v>
      </c>
      <c r="F76" s="14" t="str">
        <f>VLOOKUP(B76,'[1]תוספת שלישית בכללים'!$A$2:$D$25,4,FALSE)</f>
        <v>COD, כלורידים, נתרן, pH, חנקן קיילדל (TKN),  זרחן כללי, TSS, בורון [ללא בדיקת בורון ו- pH[</v>
      </c>
      <c r="G76" s="11" t="s">
        <v>81</v>
      </c>
      <c r="H76" s="12" t="s">
        <v>17</v>
      </c>
    </row>
    <row r="77" spans="1:8" ht="92" x14ac:dyDescent="0.5">
      <c r="A77" s="11" t="s">
        <v>116</v>
      </c>
      <c r="B77" s="10" t="s">
        <v>80</v>
      </c>
      <c r="C77" s="13">
        <f>VLOOKUP('תכנית ניטור בסיסית'!B77,'[1]תוספת שלישית בכללים'!$A$2:$D$25,2,FALSE)</f>
        <v>4</v>
      </c>
      <c r="D77" s="13" t="str">
        <f>VLOOKUP('תכנית ניטור בסיסית'!B77,'[1]תוספת שלישית בכללים'!$A$2:$D$25,3,FALSE)</f>
        <v>זרם תעשייתי  לאחר מתקן טיפול [בהתאם לצו השעה לרפתות]</v>
      </c>
      <c r="E77" s="10" t="s">
        <v>21</v>
      </c>
      <c r="F77" s="14" t="str">
        <f>VLOOKUP(B77,'[1]תוספת שלישית בכללים'!$A$2:$D$25,4,FALSE)</f>
        <v>COD, כלורידים, נתרן, pH, חנקן קיילדל (TKN),  זרחן כללי, TSS, בורון [ללא בדיקת בורון ו- pH[</v>
      </c>
      <c r="G77" s="11" t="s">
        <v>81</v>
      </c>
      <c r="H77" s="12" t="s">
        <v>17</v>
      </c>
    </row>
    <row r="78" spans="1:8" ht="92" x14ac:dyDescent="0.5">
      <c r="A78" s="11" t="s">
        <v>117</v>
      </c>
      <c r="B78" s="10" t="s">
        <v>80</v>
      </c>
      <c r="C78" s="13">
        <f>VLOOKUP('תכנית ניטור בסיסית'!B78,'[1]תוספת שלישית בכללים'!$A$2:$D$25,2,FALSE)</f>
        <v>4</v>
      </c>
      <c r="D78" s="13" t="str">
        <f>VLOOKUP('תכנית ניטור בסיסית'!B78,'[1]תוספת שלישית בכללים'!$A$2:$D$25,3,FALSE)</f>
        <v>זרם תעשייתי  לאחר מתקן טיפול [בהתאם לצו השעה לרפתות]</v>
      </c>
      <c r="E78" s="10" t="s">
        <v>21</v>
      </c>
      <c r="F78" s="14" t="str">
        <f>VLOOKUP(B78,'[1]תוספת שלישית בכללים'!$A$2:$D$25,4,FALSE)</f>
        <v>COD, כלורידים, נתרן, pH, חנקן קיילדל (TKN),  זרחן כללי, TSS, בורון [ללא בדיקת בורון ו- pH[</v>
      </c>
      <c r="G78" s="11" t="s">
        <v>81</v>
      </c>
      <c r="H78" s="12" t="s">
        <v>17</v>
      </c>
    </row>
    <row r="79" spans="1:8" ht="92" x14ac:dyDescent="0.5">
      <c r="A79" s="10" t="s">
        <v>118</v>
      </c>
      <c r="B79" s="10" t="s">
        <v>80</v>
      </c>
      <c r="C79" s="19">
        <f>VLOOKUP('תכנית ניטור בסיסית'!B79,'[1]תוספת שלישית בכללים'!$A$2:$D$25,2,FALSE)</f>
        <v>4</v>
      </c>
      <c r="D79" s="19" t="str">
        <f>VLOOKUP('תכנית ניטור בסיסית'!B79,'[1]תוספת שלישית בכללים'!$A$2:$D$25,3,FALSE)</f>
        <v>זרם תעשייתי  לאחר מתקן טיפול [בהתאם לצו השעה לרפתות]</v>
      </c>
      <c r="E79" s="10" t="s">
        <v>21</v>
      </c>
      <c r="F79" s="20" t="str">
        <f>VLOOKUP(B79,'[1]תוספת שלישית בכללים'!$A$2:$D$25,4,FALSE)</f>
        <v>COD, כלורידים, נתרן, pH, חנקן קיילדל (TKN),  זרחן כללי, TSS, בורון [ללא בדיקת בורון ו- pH[</v>
      </c>
      <c r="G79" s="11" t="s">
        <v>81</v>
      </c>
      <c r="H79" s="12" t="s">
        <v>17</v>
      </c>
    </row>
    <row r="80" spans="1:8" ht="61.35" x14ac:dyDescent="0.5">
      <c r="A80" s="11" t="s">
        <v>119</v>
      </c>
      <c r="B80" s="10" t="s">
        <v>80</v>
      </c>
      <c r="C80" s="13">
        <v>4</v>
      </c>
      <c r="D80" s="13" t="s">
        <v>120</v>
      </c>
      <c r="E80" s="10" t="s">
        <v>21</v>
      </c>
      <c r="F80" s="14"/>
      <c r="G80" s="11" t="s">
        <v>81</v>
      </c>
      <c r="H80" s="12" t="s">
        <v>17</v>
      </c>
    </row>
    <row r="81" spans="1:8" ht="61.35" x14ac:dyDescent="0.5">
      <c r="A81" s="11" t="s">
        <v>121</v>
      </c>
      <c r="B81" s="10" t="s">
        <v>80</v>
      </c>
      <c r="C81" s="13">
        <v>4</v>
      </c>
      <c r="D81" s="13" t="s">
        <v>120</v>
      </c>
      <c r="E81" s="10" t="s">
        <v>21</v>
      </c>
      <c r="F81" s="14"/>
      <c r="G81" s="11" t="s">
        <v>81</v>
      </c>
      <c r="H81" s="12" t="s">
        <v>17</v>
      </c>
    </row>
    <row r="82" spans="1:8" ht="92" x14ac:dyDescent="0.5">
      <c r="A82" s="10" t="s">
        <v>122</v>
      </c>
      <c r="B82" s="10" t="s">
        <v>80</v>
      </c>
      <c r="C82" s="13">
        <f>VLOOKUP('תכנית ניטור בסיסית'!B82,'[1]תוספת שלישית בכללים'!$A$2:$D$25,2,FALSE)</f>
        <v>4</v>
      </c>
      <c r="D82" s="13" t="str">
        <f>VLOOKUP('תכנית ניטור בסיסית'!B82,'[1]תוספת שלישית בכללים'!$A$2:$D$25,3,FALSE)</f>
        <v>זרם תעשייתי  לאחר מתקן טיפול [בהתאם לצו השעה לרפתות]</v>
      </c>
      <c r="E82" s="10" t="s">
        <v>21</v>
      </c>
      <c r="F82" s="13" t="str">
        <f>VLOOKUP(B82,'[1]תוספת שלישית בכללים'!$A$2:$D$25,4,FALSE)</f>
        <v>COD, כלורידים, נתרן, pH, חנקן קיילדל (TKN),  זרחן כללי, TSS, בורון [ללא בדיקת בורון ו- pH[</v>
      </c>
      <c r="G82" s="10" t="s">
        <v>81</v>
      </c>
      <c r="H82" s="10" t="s">
        <v>17</v>
      </c>
    </row>
    <row r="83" spans="1:8" ht="92" x14ac:dyDescent="0.5">
      <c r="A83" s="11" t="s">
        <v>123</v>
      </c>
      <c r="B83" s="10" t="s">
        <v>80</v>
      </c>
      <c r="C83" s="13">
        <f>VLOOKUP('תכנית ניטור בסיסית'!B83,'[1]תוספת שלישית בכללים'!$A$2:$D$25,2,FALSE)</f>
        <v>4</v>
      </c>
      <c r="D83" s="13" t="str">
        <f>VLOOKUP('תכנית ניטור בסיסית'!B83,'[1]תוספת שלישית בכללים'!$A$2:$D$25,3,FALSE)</f>
        <v>זרם תעשייתי  לאחר מתקן טיפול [בהתאם לצו השעה לרפתות]</v>
      </c>
      <c r="E83" s="10" t="s">
        <v>21</v>
      </c>
      <c r="F83" s="14" t="str">
        <f>VLOOKUP(B83,'[1]תוספת שלישית בכללים'!$A$2:$D$25,4,FALSE)</f>
        <v>COD, כלורידים, נתרן, pH, חנקן קיילדל (TKN),  זרחן כללי, TSS, בורון [ללא בדיקת בורון ו- pH[</v>
      </c>
      <c r="G83" s="11" t="s">
        <v>81</v>
      </c>
      <c r="H83" s="10" t="s">
        <v>17</v>
      </c>
    </row>
    <row r="84" spans="1:8" ht="92" x14ac:dyDescent="0.5">
      <c r="A84" s="23" t="s">
        <v>124</v>
      </c>
      <c r="B84" s="10" t="s">
        <v>80</v>
      </c>
      <c r="C84" s="19">
        <f>VLOOKUP('תכנית ניטור בסיסית'!B84,'[1]תוספת שלישית בכללים'!$A$2:$D$25,2,FALSE)</f>
        <v>4</v>
      </c>
      <c r="D84" s="19" t="str">
        <f>VLOOKUP('תכנית ניטור בסיסית'!B84,'[1]תוספת שלישית בכללים'!$A$2:$D$25,3,FALSE)</f>
        <v>זרם תעשייתי  לאחר מתקן טיפול [בהתאם לצו השעה לרפתות]</v>
      </c>
      <c r="E84" s="10" t="s">
        <v>21</v>
      </c>
      <c r="F84" s="20" t="str">
        <f>VLOOKUP(B84,'[1]תוספת שלישית בכללים'!$A$2:$D$25,4,FALSE)</f>
        <v>COD, כלורידים, נתרן, pH, חנקן קיילדל (TKN),  זרחן כללי, TSS, בורון [ללא בדיקת בורון ו- pH[</v>
      </c>
      <c r="G84" s="15" t="s">
        <v>81</v>
      </c>
      <c r="H84" s="15" t="s">
        <v>17</v>
      </c>
    </row>
    <row r="85" spans="1:8" ht="92" x14ac:dyDescent="0.5">
      <c r="A85" s="10" t="s">
        <v>125</v>
      </c>
      <c r="B85" s="10" t="s">
        <v>80</v>
      </c>
      <c r="C85" s="19">
        <f>VLOOKUP('תכנית ניטור בסיסית'!B85,'[1]תוספת שלישית בכללים'!$A$2:$D$25,2,FALSE)</f>
        <v>4</v>
      </c>
      <c r="D85" s="19" t="str">
        <f>VLOOKUP('תכנית ניטור בסיסית'!B85,'[1]תוספת שלישית בכללים'!$A$2:$D$25,3,FALSE)</f>
        <v>זרם תעשייתי  לאחר מתקן טיפול [בהתאם לצו השעה לרפתות]</v>
      </c>
      <c r="E85" s="10" t="s">
        <v>21</v>
      </c>
      <c r="F85" s="20" t="str">
        <f>VLOOKUP(B85,'[1]תוספת שלישית בכללים'!$A$2:$D$25,4,FALSE)</f>
        <v>COD, כלורידים, נתרן, pH, חנקן קיילדל (TKN),  זרחן כללי, TSS, בורון [ללא בדיקת בורון ו- pH[</v>
      </c>
      <c r="G85" s="15" t="s">
        <v>81</v>
      </c>
      <c r="H85" s="15" t="s">
        <v>17</v>
      </c>
    </row>
    <row r="86" spans="1:8" ht="92" x14ac:dyDescent="0.5">
      <c r="A86" s="10" t="s">
        <v>126</v>
      </c>
      <c r="B86" s="10" t="s">
        <v>80</v>
      </c>
      <c r="C86" s="19">
        <f>VLOOKUP('תכנית ניטור בסיסית'!B86,'[1]תוספת שלישית בכללים'!$A$2:$D$25,2,FALSE)</f>
        <v>4</v>
      </c>
      <c r="D86" s="19" t="str">
        <f>VLOOKUP('תכנית ניטור בסיסית'!B86,'[1]תוספת שלישית בכללים'!$A$2:$D$25,3,FALSE)</f>
        <v>זרם תעשייתי  לאחר מתקן טיפול [בהתאם לצו השעה לרפתות]</v>
      </c>
      <c r="E86" s="10" t="s">
        <v>21</v>
      </c>
      <c r="F86" s="20" t="str">
        <f>VLOOKUP(B86,'[1]תוספת שלישית בכללים'!$A$2:$D$25,4,FALSE)</f>
        <v>COD, כלורידים, נתרן, pH, חנקן קיילדל (TKN),  זרחן כללי, TSS, בורון [ללא בדיקת בורון ו- pH[</v>
      </c>
      <c r="G86" s="15" t="s">
        <v>81</v>
      </c>
      <c r="H86" s="15" t="s">
        <v>17</v>
      </c>
    </row>
    <row r="87" spans="1:8" ht="92" x14ac:dyDescent="0.5">
      <c r="A87" s="10" t="s">
        <v>127</v>
      </c>
      <c r="B87" s="10" t="s">
        <v>80</v>
      </c>
      <c r="C87" s="19">
        <f>VLOOKUP('תכנית ניטור בסיסית'!B87,'[1]תוספת שלישית בכללים'!$A$2:$D$25,2,FALSE)</f>
        <v>4</v>
      </c>
      <c r="D87" s="19" t="str">
        <f>VLOOKUP('תכנית ניטור בסיסית'!B87,'[1]תוספת שלישית בכללים'!$A$2:$D$25,3,FALSE)</f>
        <v>זרם תעשייתי  לאחר מתקן טיפול [בהתאם לצו השעה לרפתות]</v>
      </c>
      <c r="E87" s="10" t="s">
        <v>21</v>
      </c>
      <c r="F87" s="20" t="str">
        <f>VLOOKUP(B87,'[1]תוספת שלישית בכללים'!$A$2:$D$25,4,FALSE)</f>
        <v>COD, כלורידים, נתרן, pH, חנקן קיילדל (TKN),  זרחן כללי, TSS, בורון [ללא בדיקת בורון ו- pH[</v>
      </c>
      <c r="G87" s="15" t="s">
        <v>81</v>
      </c>
      <c r="H87" s="15" t="s">
        <v>17</v>
      </c>
    </row>
    <row r="88" spans="1:8" ht="92" x14ac:dyDescent="0.5">
      <c r="A88" s="10" t="s">
        <v>128</v>
      </c>
      <c r="B88" s="10" t="s">
        <v>80</v>
      </c>
      <c r="C88" s="19">
        <f>VLOOKUP('תכנית ניטור בסיסית'!B88,'[1]תוספת שלישית בכללים'!$A$2:$D$25,2,FALSE)</f>
        <v>4</v>
      </c>
      <c r="D88" s="19" t="str">
        <f>VLOOKUP('תכנית ניטור בסיסית'!B88,'[1]תוספת שלישית בכללים'!$A$2:$D$25,3,FALSE)</f>
        <v>זרם תעשייתי  לאחר מתקן טיפול [בהתאם לצו השעה לרפתות]</v>
      </c>
      <c r="E88" s="10" t="s">
        <v>21</v>
      </c>
      <c r="F88" s="20" t="str">
        <f>VLOOKUP(B88,'[1]תוספת שלישית בכללים'!$A$2:$D$25,4,FALSE)</f>
        <v>COD, כלורידים, נתרן, pH, חנקן קיילדל (TKN),  זרחן כללי, TSS, בורון [ללא בדיקת בורון ו- pH[</v>
      </c>
      <c r="G88" s="15" t="s">
        <v>81</v>
      </c>
      <c r="H88" s="15" t="s">
        <v>17</v>
      </c>
    </row>
    <row r="89" spans="1:8" ht="92" x14ac:dyDescent="0.5">
      <c r="A89" s="10" t="s">
        <v>129</v>
      </c>
      <c r="B89" s="10" t="s">
        <v>80</v>
      </c>
      <c r="C89" s="19">
        <f>VLOOKUP('תכנית ניטור בסיסית'!B89,'[1]תוספת שלישית בכללים'!$A$2:$D$25,2,FALSE)</f>
        <v>4</v>
      </c>
      <c r="D89" s="19" t="str">
        <f>VLOOKUP('תכנית ניטור בסיסית'!B89,'[1]תוספת שלישית בכללים'!$A$2:$D$25,3,FALSE)</f>
        <v>זרם תעשייתי  לאחר מתקן טיפול [בהתאם לצו השעה לרפתות]</v>
      </c>
      <c r="E89" s="10" t="s">
        <v>21</v>
      </c>
      <c r="F89" s="20" t="str">
        <f>VLOOKUP(B89,'[1]תוספת שלישית בכללים'!$A$2:$D$25,4,FALSE)</f>
        <v>COD, כלורידים, נתרן, pH, חנקן קיילדל (TKN),  זרחן כללי, TSS, בורון [ללא בדיקת בורון ו- pH[</v>
      </c>
      <c r="G89" s="15" t="s">
        <v>81</v>
      </c>
      <c r="H89" s="15" t="s">
        <v>17</v>
      </c>
    </row>
    <row r="90" spans="1:8" ht="92" x14ac:dyDescent="0.5">
      <c r="A90" s="10" t="s">
        <v>130</v>
      </c>
      <c r="B90" s="10" t="s">
        <v>80</v>
      </c>
      <c r="C90" s="19">
        <f>VLOOKUP('תכנית ניטור בסיסית'!B90,'[1]תוספת שלישית בכללים'!$A$2:$D$25,2,FALSE)</f>
        <v>4</v>
      </c>
      <c r="D90" s="19" t="str">
        <f>VLOOKUP('תכנית ניטור בסיסית'!B90,'[1]תוספת שלישית בכללים'!$A$2:$D$25,3,FALSE)</f>
        <v>זרם תעשייתי  לאחר מתקן טיפול [בהתאם לצו השעה לרפתות]</v>
      </c>
      <c r="E90" s="10" t="s">
        <v>21</v>
      </c>
      <c r="F90" s="20" t="str">
        <f>VLOOKUP(B90,'[1]תוספת שלישית בכללים'!$A$2:$D$25,4,FALSE)</f>
        <v>COD, כלורידים, נתרן, pH, חנקן קיילדל (TKN),  זרחן כללי, TSS, בורון [ללא בדיקת בורון ו- pH[</v>
      </c>
      <c r="G90" s="15" t="s">
        <v>81</v>
      </c>
      <c r="H90" s="15" t="s">
        <v>17</v>
      </c>
    </row>
    <row r="91" spans="1:8" ht="92" x14ac:dyDescent="0.5">
      <c r="A91" s="10" t="s">
        <v>131</v>
      </c>
      <c r="B91" s="10" t="s">
        <v>80</v>
      </c>
      <c r="C91" s="19">
        <f>VLOOKUP('תכנית ניטור בסיסית'!B91,'[1]תוספת שלישית בכללים'!$A$2:$D$25,2,FALSE)</f>
        <v>4</v>
      </c>
      <c r="D91" s="19" t="str">
        <f>VLOOKUP('תכנית ניטור בסיסית'!B91,'[1]תוספת שלישית בכללים'!$A$2:$D$25,3,FALSE)</f>
        <v>זרם תעשייתי  לאחר מתקן טיפול [בהתאם לצו השעה לרפתות]</v>
      </c>
      <c r="E91" s="10" t="s">
        <v>21</v>
      </c>
      <c r="F91" s="20" t="str">
        <f>VLOOKUP(B91,'[1]תוספת שלישית בכללים'!$A$2:$D$25,4,FALSE)</f>
        <v>COD, כלורידים, נתרן, pH, חנקן קיילדל (TKN),  זרחן כללי, TSS, בורון [ללא בדיקת בורון ו- pH[</v>
      </c>
      <c r="G91" s="15" t="s">
        <v>81</v>
      </c>
      <c r="H91" s="15" t="s">
        <v>17</v>
      </c>
    </row>
    <row r="92" spans="1:8" ht="92" x14ac:dyDescent="0.5">
      <c r="A92" s="10" t="s">
        <v>132</v>
      </c>
      <c r="B92" s="10" t="s">
        <v>80</v>
      </c>
      <c r="C92" s="19">
        <f>VLOOKUP('תכנית ניטור בסיסית'!B92,'[1]תוספת שלישית בכללים'!$A$2:$D$25,2,FALSE)</f>
        <v>4</v>
      </c>
      <c r="D92" s="19" t="str">
        <f>VLOOKUP('תכנית ניטור בסיסית'!B92,'[1]תוספת שלישית בכללים'!$A$2:$D$25,3,FALSE)</f>
        <v>זרם תעשייתי  לאחר מתקן טיפול [בהתאם לצו השעה לרפתות]</v>
      </c>
      <c r="E92" s="10" t="s">
        <v>21</v>
      </c>
      <c r="F92" s="20" t="str">
        <f>VLOOKUP(B92,'[1]תוספת שלישית בכללים'!$A$2:$D$25,4,FALSE)</f>
        <v>COD, כלורידים, נתרן, pH, חנקן קיילדל (TKN),  זרחן כללי, TSS, בורון [ללא בדיקת בורון ו- pH[</v>
      </c>
      <c r="G92" s="15" t="s">
        <v>81</v>
      </c>
      <c r="H92" s="15" t="s">
        <v>17</v>
      </c>
    </row>
    <row r="93" spans="1:8" ht="92" x14ac:dyDescent="0.5">
      <c r="A93" s="10" t="s">
        <v>133</v>
      </c>
      <c r="B93" s="10" t="s">
        <v>80</v>
      </c>
      <c r="C93" s="19">
        <f>VLOOKUP('תכנית ניטור בסיסית'!B93,'[1]תוספת שלישית בכללים'!$A$2:$D$25,2,FALSE)</f>
        <v>4</v>
      </c>
      <c r="D93" s="19" t="str">
        <f>VLOOKUP('תכנית ניטור בסיסית'!B93,'[1]תוספת שלישית בכללים'!$A$2:$D$25,3,FALSE)</f>
        <v>זרם תעשייתי  לאחר מתקן טיפול [בהתאם לצו השעה לרפתות]</v>
      </c>
      <c r="E93" s="10" t="s">
        <v>21</v>
      </c>
      <c r="F93" s="20" t="str">
        <f>VLOOKUP(B93,'[1]תוספת שלישית בכללים'!$A$2:$D$25,4,FALSE)</f>
        <v>COD, כלורידים, נתרן, pH, חנקן קיילדל (TKN),  זרחן כללי, TSS, בורון [ללא בדיקת בורון ו- pH[</v>
      </c>
      <c r="G93" s="15" t="s">
        <v>81</v>
      </c>
      <c r="H93" s="15" t="s">
        <v>17</v>
      </c>
    </row>
    <row r="94" spans="1:8" ht="92" x14ac:dyDescent="0.5">
      <c r="A94" s="10" t="s">
        <v>134</v>
      </c>
      <c r="B94" s="10" t="s">
        <v>80</v>
      </c>
      <c r="C94" s="19">
        <f>VLOOKUP('תכנית ניטור בסיסית'!B94,'[1]תוספת שלישית בכללים'!$A$2:$D$25,2,FALSE)</f>
        <v>4</v>
      </c>
      <c r="D94" s="19" t="str">
        <f>VLOOKUP('תכנית ניטור בסיסית'!B94,'[1]תוספת שלישית בכללים'!$A$2:$D$25,3,FALSE)</f>
        <v>זרם תעשייתי  לאחר מתקן טיפול [בהתאם לצו השעה לרפתות]</v>
      </c>
      <c r="E94" s="10" t="s">
        <v>21</v>
      </c>
      <c r="F94" s="20" t="str">
        <f>VLOOKUP(B94,'[1]תוספת שלישית בכללים'!$A$2:$D$25,4,FALSE)</f>
        <v>COD, כלורידים, נתרן, pH, חנקן קיילדל (TKN),  זרחן כללי, TSS, בורון [ללא בדיקת בורון ו- pH[</v>
      </c>
      <c r="G94" s="15" t="s">
        <v>108</v>
      </c>
      <c r="H94" s="15" t="s">
        <v>44</v>
      </c>
    </row>
    <row r="95" spans="1:8" ht="92" x14ac:dyDescent="0.5">
      <c r="A95" s="10" t="s">
        <v>135</v>
      </c>
      <c r="B95" s="10" t="s">
        <v>80</v>
      </c>
      <c r="C95" s="19">
        <f>VLOOKUP('תכנית ניטור בסיסית'!B95,'[1]תוספת שלישית בכללים'!$A$2:$D$25,2,FALSE)</f>
        <v>4</v>
      </c>
      <c r="D95" s="19" t="str">
        <f>VLOOKUP('תכנית ניטור בסיסית'!B95,'[1]תוספת שלישית בכללים'!$A$2:$D$25,3,FALSE)</f>
        <v>זרם תעשייתי  לאחר מתקן טיפול [בהתאם לצו השעה לרפתות]</v>
      </c>
      <c r="E95" s="10" t="s">
        <v>21</v>
      </c>
      <c r="F95" s="20" t="str">
        <f>VLOOKUP(B95,'[1]תוספת שלישית בכללים'!$A$2:$D$25,4,FALSE)</f>
        <v>COD, כלורידים, נתרן, pH, חנקן קיילדל (TKN),  זרחן כללי, TSS, בורון [ללא בדיקת בורון ו- pH[</v>
      </c>
      <c r="G95" s="15" t="s">
        <v>81</v>
      </c>
      <c r="H95" s="15" t="s">
        <v>17</v>
      </c>
    </row>
    <row r="96" spans="1:8" ht="92" x14ac:dyDescent="0.5">
      <c r="A96" s="10" t="s">
        <v>136</v>
      </c>
      <c r="B96" s="10" t="s">
        <v>80</v>
      </c>
      <c r="C96" s="19">
        <f>VLOOKUP('תכנית ניטור בסיסית'!B96,'[1]תוספת שלישית בכללים'!$A$2:$D$25,2,FALSE)</f>
        <v>4</v>
      </c>
      <c r="D96" s="19" t="str">
        <f>VLOOKUP('תכנית ניטור בסיסית'!B96,'[1]תוספת שלישית בכללים'!$A$2:$D$25,3,FALSE)</f>
        <v>זרם תעשייתי  לאחר מתקן טיפול [בהתאם לצו השעה לרפתות]</v>
      </c>
      <c r="E96" s="10" t="s">
        <v>21</v>
      </c>
      <c r="F96" s="20" t="str">
        <f>VLOOKUP(B96,'[1]תוספת שלישית בכללים'!$A$2:$D$25,4,FALSE)</f>
        <v>COD, כלורידים, נתרן, pH, חנקן קיילדל (TKN),  זרחן כללי, TSS, בורון [ללא בדיקת בורון ו- pH[</v>
      </c>
      <c r="G96" s="15" t="s">
        <v>108</v>
      </c>
      <c r="H96" s="15" t="s">
        <v>44</v>
      </c>
    </row>
    <row r="97" spans="1:8" ht="92" x14ac:dyDescent="0.5">
      <c r="A97" s="10" t="s">
        <v>137</v>
      </c>
      <c r="B97" s="10" t="s">
        <v>80</v>
      </c>
      <c r="C97" s="19">
        <f>VLOOKUP('תכנית ניטור בסיסית'!B97,'[1]תוספת שלישית בכללים'!$A$2:$D$25,2,FALSE)</f>
        <v>4</v>
      </c>
      <c r="D97" s="19" t="str">
        <f>VLOOKUP('תכנית ניטור בסיסית'!B97,'[1]תוספת שלישית בכללים'!$A$2:$D$25,3,FALSE)</f>
        <v>זרם תעשייתי  לאחר מתקן טיפול [בהתאם לצו השעה לרפתות]</v>
      </c>
      <c r="E97" s="10" t="s">
        <v>21</v>
      </c>
      <c r="F97" s="20" t="str">
        <f>VLOOKUP(B97,'[1]תוספת שלישית בכללים'!$A$2:$D$25,4,FALSE)</f>
        <v>COD, כלורידים, נתרן, pH, חנקן קיילדל (TKN),  זרחן כללי, TSS, בורון [ללא בדיקת בורון ו- pH[</v>
      </c>
      <c r="G97" s="15" t="s">
        <v>81</v>
      </c>
      <c r="H97" s="15" t="s">
        <v>17</v>
      </c>
    </row>
  </sheetData>
  <sheetProtection formatColumns="0" insertRows="0" deleteRows="0" sort="0" autoFilter="0" pivotTables="0"/>
  <mergeCells count="1">
    <mergeCell ref="C2:H2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תכנית ניטור בסיסית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נטשה קולר</dc:creator>
  <cp:lastModifiedBy>נטשה קולר</cp:lastModifiedBy>
  <dcterms:created xsi:type="dcterms:W3CDTF">2025-09-20T20:12:03Z</dcterms:created>
  <dcterms:modified xsi:type="dcterms:W3CDTF">2025-09-20T20:29:50Z</dcterms:modified>
</cp:coreProperties>
</file>